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85" windowHeight="6285" tabRatio="936" activeTab="1"/>
  </bookViews>
  <sheets>
    <sheet name="ЧРП" sheetId="1" r:id="rId1"/>
    <sheet name="ЭЦВ" sheetId="2" r:id="rId2"/>
    <sheet name="2ЭЦВ " sheetId="3" r:id="rId3"/>
    <sheet name="3ЭЦВ" sheetId="4" r:id="rId4"/>
    <sheet name="ciris CSR " sheetId="5" r:id="rId5"/>
    <sheet name="СУиЗ " sheetId="6" r:id="rId6"/>
    <sheet name="Д, 1К, К, КМ, НМШ, Ш, ВКС" sheetId="7" r:id="rId7"/>
    <sheet name="СМ, СД, Гном, ВВН " sheetId="8" r:id="rId8"/>
    <sheet name="Запчасти" sheetId="9" r:id="rId9"/>
    <sheet name="Бурун, НД. ЦНСг, Х" sheetId="10" r:id="rId10"/>
    <sheet name="Boosta" sheetId="11" r:id="rId11"/>
    <sheet name="Эл-дв.,  вентиляторы, НПЛ, Г, Б" sheetId="12" r:id="rId12"/>
    <sheet name="импортные" sheetId="13" r:id="rId13"/>
  </sheets>
  <externalReferences>
    <externalReference r:id="rId16"/>
    <externalReference r:id="rId17"/>
    <externalReference r:id="rId18"/>
  </externalReferences>
  <definedNames>
    <definedName name="_1Excel_BuiltIn_Print_Area_1_1_1" localSheetId="10">#REF!</definedName>
    <definedName name="_1Excel_BuiltIn_Print_Area_1_1_1" localSheetId="9">#REF!</definedName>
    <definedName name="_1Excel_BuiltIn_Print_Area_1_1_1">#REF!</definedName>
    <definedName name="_GoBack" localSheetId="0">'ЧРП'!$A$105</definedName>
    <definedName name="Boosta" localSheetId="9">#REF!</definedName>
    <definedName name="Boosta">#REF!</definedName>
    <definedName name="Excel_BuiltIn_Print_Area_1" localSheetId="10">#REF!</definedName>
    <definedName name="Excel_BuiltIn_Print_Area_1" localSheetId="9">#REF!</definedName>
    <definedName name="Excel_BuiltIn_Print_Area_1">#REF!</definedName>
    <definedName name="Excel_BuiltIn_Print_Area_1_1" localSheetId="10">#REF!</definedName>
    <definedName name="Excel_BuiltIn_Print_Area_1_1" localSheetId="9">#REF!</definedName>
    <definedName name="Excel_BuiltIn_Print_Area_1_1">#REF!</definedName>
    <definedName name="Excel_BuiltIn_Print_Area_1_1_1" localSheetId="10">#REF!</definedName>
    <definedName name="Excel_BuiltIn_Print_Area_1_1_1" localSheetId="9">#REF!</definedName>
    <definedName name="Excel_BuiltIn_Print_Area_1_1_1">#REF!</definedName>
    <definedName name="Excel_BuiltIn_Print_Area_11_1">"$#ССЫЛ!.$#ССЫЛ!$#ССЫЛ!:$#ССЫЛ!$#ССЫЛ!"</definedName>
    <definedName name="Excel_BuiltIn_Print_Area_13_1" localSheetId="10">#REF!</definedName>
    <definedName name="Excel_BuiltIn_Print_Area_13_1">#REF!</definedName>
    <definedName name="Excel_BuiltIn_Print_Area_15">"$#ССЫЛ!.$#ССЫЛ!$#ССЫЛ!:$#ССЫЛ!$#ССЫЛ!"</definedName>
    <definedName name="Excel_BuiltIn_Print_Area_16">"$#ССЫЛ!.$#ССЫЛ!$#ССЫЛ!:$#ССЫЛ!$#ССЫЛ!"</definedName>
    <definedName name="Excel_BuiltIn_Print_Area_19_1">"$#ССЫЛ!.$A$1:$C$468"</definedName>
    <definedName name="Excel_BuiltIn_Print_Area_2" localSheetId="10">#REF!</definedName>
    <definedName name="Excel_BuiltIn_Print_Area_2" localSheetId="9">#REF!</definedName>
    <definedName name="Excel_BuiltIn_Print_Area_2">#REF!</definedName>
    <definedName name="Excel_BuiltIn_Print_Area_2_1" localSheetId="10">#REF!</definedName>
    <definedName name="Excel_BuiltIn_Print_Area_2_1" localSheetId="9">#REF!</definedName>
    <definedName name="Excel_BuiltIn_Print_Area_2_1">#REF!</definedName>
    <definedName name="Excel_BuiltIn_Print_Area_22">"$#ССЫЛ!.$A$1:$C$468"</definedName>
    <definedName name="Excel_BuiltIn_Print_Area_3" localSheetId="10">#REF!</definedName>
    <definedName name="Excel_BuiltIn_Print_Area_3" localSheetId="9">#REF!</definedName>
    <definedName name="Excel_BuiltIn_Print_Area_3">#REF!</definedName>
    <definedName name="Excel_BuiltIn_Print_Area_3_1" localSheetId="10">#REF!</definedName>
    <definedName name="Excel_BuiltIn_Print_Area_3_1" localSheetId="9">#REF!</definedName>
    <definedName name="Excel_BuiltIn_Print_Area_3_1">#REF!</definedName>
    <definedName name="Excel_BuiltIn_Print_Area_3_1_1" localSheetId="10">#REF!</definedName>
    <definedName name="Excel_BuiltIn_Print_Area_3_1_1" localSheetId="9">#REF!</definedName>
    <definedName name="Excel_BuiltIn_Print_Area_3_1_1">#REF!</definedName>
    <definedName name="Excel_BuiltIn_Print_Area_31_1">"$#ССЫЛ!.$A$1:$E$495"</definedName>
    <definedName name="Excel_BuiltIn_Print_Area_32_1">"$#ССЫЛ!.$A$1:$E$1518"</definedName>
    <definedName name="Excel_BuiltIn_Print_Area_32_1_1">"$#ССЫЛ!.$#ССЫЛ!$#ССЫЛ!:$#ССЫЛ!$#ССЫЛ!"</definedName>
    <definedName name="Excel_BuiltIn_Print_Area_32_1_1_1">"$#ССЫЛ!.$#ССЫЛ!$#ССЫЛ!:$#ССЫЛ!$#ССЫЛ!"</definedName>
    <definedName name="Excel_BuiltIn_Print_Area_32_1_1_1_1">"$#ССЫЛ!.$#ССЫЛ!$#ССЫЛ!:$#ССЫЛ!$#ССЫЛ!"</definedName>
    <definedName name="Excel_BuiltIn_Print_Area_33_1">"$#ССЫЛ!.$A$1:$C$468"</definedName>
    <definedName name="Excel_BuiltIn_Print_Area_34_1">"$#ССЫЛ!.$#ССЫЛ!$#ССЫЛ!:$#ССЫЛ!$#ССЫЛ!"</definedName>
    <definedName name="Excel_BuiltIn_Print_Area_34_1_1">"$#ССЫЛ!.$#ССЫЛ!$#ССЫЛ!:$#ССЫЛ!$#ССЫЛ!"</definedName>
    <definedName name="Excel_BuiltIn_Print_Area_4">"$#ССЫЛ!.$#ССЫЛ!$#ССЫЛ!:$#ССЫЛ!$#ССЫЛ!"</definedName>
    <definedName name="Excel_BuiltIn_Print_Area_4_1">"$#ССЫЛ!.$#ССЫЛ!$#ССЫЛ!:$#ССЫЛ!$#ССЫЛ!"</definedName>
    <definedName name="Excel_BuiltIn_Print_Area_5" localSheetId="10">#REF!</definedName>
    <definedName name="Excel_BuiltIn_Print_Area_5">#REF!</definedName>
    <definedName name="Excel_BuiltIn_Print_Area_8" localSheetId="10">#REF!</definedName>
    <definedName name="Excel_BuiltIn_Print_Area_8">#REF!</definedName>
    <definedName name="_xlnm.Print_Area" localSheetId="2">'2ЭЦВ '!$A$1:$I$83</definedName>
    <definedName name="_xlnm.Print_Area" localSheetId="3">'3ЭЦВ'!$A$1:$I$68</definedName>
    <definedName name="_xlnm.Print_Area" localSheetId="10">'Boosta'!$A$1:$J$141</definedName>
    <definedName name="_xlnm.Print_Area" localSheetId="4">'ciris CSR '!$A$1:$O$130</definedName>
    <definedName name="_xlnm.Print_Area" localSheetId="9">'Бурун, НД. ЦНСг, Х'!$A$1:$N$93</definedName>
    <definedName name="_xlnm.Print_Area" localSheetId="6">'Д, 1К, К, КМ, НМШ, Ш, ВКС'!$A$1:$W$91</definedName>
    <definedName name="_xlnm.Print_Area" localSheetId="8">'Запчасти'!$A$1:$J$82</definedName>
    <definedName name="_xlnm.Print_Area" localSheetId="12">'импортные'!$A$1:$M$91</definedName>
    <definedName name="_xlnm.Print_Area" localSheetId="7">'СМ, СД, Гном, ВВН '!$A$1:$Q$93</definedName>
    <definedName name="_xlnm.Print_Area" localSheetId="5">'СУиЗ '!$A$1:$K$140</definedName>
    <definedName name="_xlnm.Print_Area" localSheetId="0">'ЧРП'!$A$1:$I$165</definedName>
    <definedName name="_xlnm.Print_Area" localSheetId="11">'Эл-дв.,  вентиляторы, НПЛ, Г, Б'!$A$1:$K$88</definedName>
    <definedName name="_xlnm.Print_Area" localSheetId="1">'ЭЦВ'!$A$1:$I$312</definedName>
    <definedName name="РУС.12" localSheetId="10">#REF!</definedName>
    <definedName name="РУС.12">#REF!</definedName>
  </definedNames>
  <calcPr fullCalcOnLoad="1"/>
</workbook>
</file>

<file path=xl/sharedStrings.xml><?xml version="1.0" encoding="utf-8"?>
<sst xmlns="http://schemas.openxmlformats.org/spreadsheetml/2006/main" count="4935" uniqueCount="3140">
  <si>
    <t>132*1000</t>
  </si>
  <si>
    <t xml:space="preserve">АИР 90 L4 </t>
  </si>
  <si>
    <t>АИР 100 S4</t>
  </si>
  <si>
    <t>5АИ 225М8</t>
  </si>
  <si>
    <t>22*750</t>
  </si>
  <si>
    <t>30*750</t>
  </si>
  <si>
    <t xml:space="preserve">КОНСОЛЬНЫЕ НАСОСЫ          </t>
  </si>
  <si>
    <t>2ЭЦВ 6-4-130</t>
  </si>
  <si>
    <t>2ЭЦВ 6-6.5-85</t>
  </si>
  <si>
    <t>2ЭЦВ 6-6.5-105</t>
  </si>
  <si>
    <t>2ЭЦВ 6-6.5-125</t>
  </si>
  <si>
    <t>2ЭЦВ 6-6.5-140</t>
  </si>
  <si>
    <t>2ЭЦВ 6-10-50</t>
  </si>
  <si>
    <t>2ЭЦВ 6-10-80</t>
  </si>
  <si>
    <t>2ЭЦВ 6-10-110</t>
  </si>
  <si>
    <t>2ЭЦВ 6-10-120</t>
  </si>
  <si>
    <t>2ЭЦВ 6-10-140</t>
  </si>
  <si>
    <t>2ЭЦВ 6-16-90</t>
  </si>
  <si>
    <t>2ЭЦВ 6-16-125</t>
  </si>
  <si>
    <t>2ЭЦВ 6-16-160</t>
  </si>
  <si>
    <t xml:space="preserve">2ЭЦВ 6-25-50 </t>
  </si>
  <si>
    <t xml:space="preserve">2ЭЦВ 6-25-70 </t>
  </si>
  <si>
    <t xml:space="preserve">2ЭЦВ 6-25-80 </t>
  </si>
  <si>
    <t xml:space="preserve">2ЭЦВ 6-25-90 </t>
  </si>
  <si>
    <t xml:space="preserve">2ЭЦВ 6-25-140 </t>
  </si>
  <si>
    <t xml:space="preserve">2ЭЦВ 8-16-100 </t>
  </si>
  <si>
    <t xml:space="preserve">2ЭЦВ 8-16-140 </t>
  </si>
  <si>
    <t>2ЭЦВ 8-25-55</t>
  </si>
  <si>
    <t>2ЭЦВ 8-25-70</t>
  </si>
  <si>
    <t>2ЭЦВ 8-25-100</t>
  </si>
  <si>
    <t>2ЭЦВ 8-25-125</t>
  </si>
  <si>
    <t xml:space="preserve">2ЭЦВ 8-25-150 </t>
  </si>
  <si>
    <t>2ЭЦВ 8-25-180</t>
  </si>
  <si>
    <t>2ЭЦВ 8-40-40 нрк</t>
  </si>
  <si>
    <t xml:space="preserve">2ЭЦВ 8-40-60 </t>
  </si>
  <si>
    <t>2ЭЦВ 8-40-60 нрк</t>
  </si>
  <si>
    <t xml:space="preserve">2ЭЦВ 8-40-90 </t>
  </si>
  <si>
    <t>2ЭЦВ 8-40-90 нрк</t>
  </si>
  <si>
    <t xml:space="preserve">2ЭЦВ 8-40-120 </t>
  </si>
  <si>
    <t>2ЭЦВ 8-40-120 нрк</t>
  </si>
  <si>
    <t xml:space="preserve">2ЭЦВ 8-40-150 </t>
  </si>
  <si>
    <t>2ЭЦВ 8-40-150 нрк</t>
  </si>
  <si>
    <t xml:space="preserve">2ЭЦВ 8-40-180 </t>
  </si>
  <si>
    <t>2ЭЦВ 8-65-40</t>
  </si>
  <si>
    <t xml:space="preserve">2ЭЦВ 8-65-70 </t>
  </si>
  <si>
    <t>2ЭЦВ 8-65-90</t>
  </si>
  <si>
    <t xml:space="preserve">2ЭЦВ 8-65-110 </t>
  </si>
  <si>
    <t>2ЭЦВ 10-65-65 нрк</t>
  </si>
  <si>
    <t>2ЭЦВ 10-65-90 нрк</t>
  </si>
  <si>
    <t>2ЭЦВ 10-65-110 нрк</t>
  </si>
  <si>
    <t>2ЭЦВ 10-65-125 нрк</t>
  </si>
  <si>
    <t>2ЭЦВ 10-65-150 нрк</t>
  </si>
  <si>
    <t xml:space="preserve">2ЭЦВ 10-120-40 нро </t>
  </si>
  <si>
    <t>2ЭЦВ 10-120-60 нро</t>
  </si>
  <si>
    <t>2ЭЦВ 10-120-80 нро</t>
  </si>
  <si>
    <t xml:space="preserve">2ЭЦВ 10-160-35 нро </t>
  </si>
  <si>
    <t>2ЭЦВ 10-160-50 нро</t>
  </si>
  <si>
    <t>2ЭЦВ 10-160-75 нро</t>
  </si>
  <si>
    <t>2ЭЦВ 12-160-65 нро</t>
  </si>
  <si>
    <t xml:space="preserve">2ЭЦВ 12-210-25 нро </t>
  </si>
  <si>
    <t xml:space="preserve">2ЭЦВ 12-250-35 нро </t>
  </si>
  <si>
    <t>НПП "ГИДРОАППАРАТУРА"</t>
  </si>
  <si>
    <t>4*3000</t>
  </si>
  <si>
    <t>3*3000</t>
  </si>
  <si>
    <t>1,1*1500</t>
  </si>
  <si>
    <t>3*1500</t>
  </si>
  <si>
    <t>ВИХРЕВЫЕ КОНСОЛЬНЫЕ (САМОВСАСЫВАЮЩИЕ) НАСОСЫ</t>
  </si>
  <si>
    <t xml:space="preserve"> СМ 80-50-200-4</t>
  </si>
  <si>
    <t xml:space="preserve"> СМ 100-65-200-2</t>
  </si>
  <si>
    <t xml:space="preserve"> СМ 100-65-200-4</t>
  </si>
  <si>
    <t xml:space="preserve"> СМ 100-65-250-2</t>
  </si>
  <si>
    <t xml:space="preserve"> СМ 100-65-250-4</t>
  </si>
  <si>
    <t xml:space="preserve"> СМ 125-80-315-4</t>
  </si>
  <si>
    <t xml:space="preserve"> СМ 150-125-315-4</t>
  </si>
  <si>
    <t xml:space="preserve"> СМ 80-50-200-2</t>
  </si>
  <si>
    <t>Научно - производственное предприятие "Г И Д Р О А П П А Р А Т У Р А"</t>
  </si>
  <si>
    <t>0,75</t>
  </si>
  <si>
    <t>Втулка защитная</t>
  </si>
  <si>
    <t>Комплект ЗИП</t>
  </si>
  <si>
    <t>Осуществляем поставки запасных частей к другим маркам насосов по запросу.</t>
  </si>
  <si>
    <t>ЭЦВ 6-10-235</t>
  </si>
  <si>
    <t>Марка</t>
  </si>
  <si>
    <t xml:space="preserve">Цена </t>
  </si>
  <si>
    <t>Цена</t>
  </si>
  <si>
    <t>Эл/дв</t>
  </si>
  <si>
    <t>1Д 250-125</t>
  </si>
  <si>
    <t xml:space="preserve">КОНДЕНСАТНЫЕ НАСОСЫ  </t>
  </si>
  <si>
    <t>Цена агр.</t>
  </si>
  <si>
    <t>мЗ/ч</t>
  </si>
  <si>
    <t xml:space="preserve"> СД 16/25</t>
  </si>
  <si>
    <t xml:space="preserve"> СДВ 160/45</t>
  </si>
  <si>
    <t xml:space="preserve"> СД 25/14</t>
  </si>
  <si>
    <t xml:space="preserve"> СДВ 160/45А</t>
  </si>
  <si>
    <t xml:space="preserve"> СД 32/40</t>
  </si>
  <si>
    <t xml:space="preserve"> СД 250/22,5</t>
  </si>
  <si>
    <t xml:space="preserve"> СД 50/10</t>
  </si>
  <si>
    <t xml:space="preserve"> СД 250/22,5А</t>
  </si>
  <si>
    <t xml:space="preserve"> СД 50/56</t>
  </si>
  <si>
    <t xml:space="preserve"> СД 250/22,5Б</t>
  </si>
  <si>
    <t xml:space="preserve"> СД 50/56А</t>
  </si>
  <si>
    <t>2Д 2000-21</t>
  </si>
  <si>
    <t>1Д250-125</t>
  </si>
  <si>
    <t>Д 1250-65</t>
  </si>
  <si>
    <t>Д 1600-90</t>
  </si>
  <si>
    <t>Кольцо уплотняющее</t>
  </si>
  <si>
    <t>Втулка направляющая</t>
  </si>
  <si>
    <t xml:space="preserve"> СД 70/80</t>
  </si>
  <si>
    <t xml:space="preserve"> СД 70/80А</t>
  </si>
  <si>
    <t xml:space="preserve"> СД 80/18</t>
  </si>
  <si>
    <t>ГОРИЗОНТАЛЬНЫЕ НАСОСЫ (ДВУХСТОРОННЕГО ВХОДА)</t>
  </si>
  <si>
    <t xml:space="preserve"> СД 80/32</t>
  </si>
  <si>
    <t xml:space="preserve"> СД 100/40</t>
  </si>
  <si>
    <t xml:space="preserve"> СД 100/40А</t>
  </si>
  <si>
    <t xml:space="preserve"> СД 100/40Б</t>
  </si>
  <si>
    <t xml:space="preserve"> СД 160/45</t>
  </si>
  <si>
    <t xml:space="preserve"> СД 800-32Б</t>
  </si>
  <si>
    <t xml:space="preserve"> СД 160/45А</t>
  </si>
  <si>
    <t>* взамен АН2/12; АН2/16</t>
  </si>
  <si>
    <t>НАСОСЫ ДЛЯ ВЗВЕШЕННЫХ ЧАСТИЦ</t>
  </si>
  <si>
    <t>ВАКУУМНЫЕ НАСОСЫ</t>
  </si>
  <si>
    <t xml:space="preserve"> АНС 60 б/шл, ЗИПа</t>
  </si>
  <si>
    <t xml:space="preserve"> АНС 130 б/шл</t>
  </si>
  <si>
    <t xml:space="preserve"> АНС-260(С-569)</t>
  </si>
  <si>
    <t xml:space="preserve">Цены для двигателей основны*исп.: климатическое У3, монтажное IМ1081. Надбавки к ценам </t>
  </si>
  <si>
    <t xml:space="preserve"> НМШ 2-40</t>
  </si>
  <si>
    <t xml:space="preserve"> НМШ 5-25</t>
  </si>
  <si>
    <t xml:space="preserve"> НМШ 8-25</t>
  </si>
  <si>
    <t>ТРЕХВИНТОВЫЕ ДЛЯ МАСЛА И МАЗУТА</t>
  </si>
  <si>
    <t xml:space="preserve"> Ш 40-4</t>
  </si>
  <si>
    <t xml:space="preserve"> Ш 80-2,5</t>
  </si>
  <si>
    <t xml:space="preserve">Эл/Дв </t>
  </si>
  <si>
    <t xml:space="preserve">Цена нас. </t>
  </si>
  <si>
    <t>ПЛУНЖЕРНЫЕ НАСОСЫ ДЛЯ ПРОМЫВОЧНЫХ МАШИН</t>
  </si>
  <si>
    <t>1АСВН-80А/6</t>
  </si>
  <si>
    <t>ЭЦВ 8-16-140</t>
  </si>
  <si>
    <t>ЭЦВ 4-2,5-80</t>
  </si>
  <si>
    <t>ЭЦВ 6-6,5-85</t>
  </si>
  <si>
    <t>ЭЦВ 6-6,5-125</t>
  </si>
  <si>
    <t>ЭЦВ 8-16-100</t>
  </si>
  <si>
    <t>1АСВН-80А взр</t>
  </si>
  <si>
    <t>догов</t>
  </si>
  <si>
    <t>ГЕРМЕТИЧНЫЕ НАСОСЫ С МАГНИТНОЙ МУФТОЙ</t>
  </si>
  <si>
    <t xml:space="preserve">  ЦГ6,3/20К-1,1-2</t>
  </si>
  <si>
    <t>PM-052 PE (WILO) Герм.</t>
  </si>
  <si>
    <t>PM-150 РЕ (WILO) Герм.</t>
  </si>
  <si>
    <t>PM-250 PES (WILO)</t>
  </si>
  <si>
    <t>PM-403 PG (WILO) Герм.</t>
  </si>
  <si>
    <t xml:space="preserve">       НАСОСЫ ДЛЯ СТОЧНЫХ И ФЕКАЛЬНЫХ ЖИДКОСТЕЙ</t>
  </si>
  <si>
    <t xml:space="preserve">  ЦГ6,3/32К-2,2-2</t>
  </si>
  <si>
    <t>1ЦГ12,5/50К-4-2(3,5)</t>
  </si>
  <si>
    <t>2ЦГ25/50К-5,5-2(3,4,5)</t>
  </si>
  <si>
    <t>1ЦГ25/80К-11-4</t>
  </si>
  <si>
    <t>Стр.3 из 14</t>
  </si>
  <si>
    <t>Модель</t>
  </si>
  <si>
    <t>Цена,руб</t>
  </si>
  <si>
    <t>********</t>
  </si>
  <si>
    <t>ЦМФ 50/10</t>
  </si>
  <si>
    <t>ЦМК 40-25</t>
  </si>
  <si>
    <t>ЦМФ 100-20</t>
  </si>
  <si>
    <t>37*750</t>
  </si>
  <si>
    <t>45*750</t>
  </si>
  <si>
    <t>3</t>
  </si>
  <si>
    <t>2,3ПТ-25Д1-М1</t>
  </si>
  <si>
    <t>2,3ПТ-36Д1</t>
  </si>
  <si>
    <t>Д 160-112</t>
  </si>
  <si>
    <t>ШЕСТЕРЕННЫЕ  МАСЛОНАСОСЫ</t>
  </si>
  <si>
    <t>ЦМФ 50/25</t>
  </si>
  <si>
    <t>0,55*1500</t>
  </si>
  <si>
    <t>1,5*1500</t>
  </si>
  <si>
    <t>2,2*1500</t>
  </si>
  <si>
    <t>5,5*1500</t>
  </si>
  <si>
    <t>4,0*1500</t>
  </si>
  <si>
    <t>5,5*3000</t>
  </si>
  <si>
    <t>7,5*3000</t>
  </si>
  <si>
    <t>15*3000</t>
  </si>
  <si>
    <t>4*1500</t>
  </si>
  <si>
    <t>30*3000</t>
  </si>
  <si>
    <t>37*3000</t>
  </si>
  <si>
    <t>2,2*3000</t>
  </si>
  <si>
    <t>0,37*3000</t>
  </si>
  <si>
    <t>0,75*3000</t>
  </si>
  <si>
    <t>К 200-150-400</t>
  </si>
  <si>
    <t>Марка насоса</t>
  </si>
  <si>
    <t>кВт</t>
  </si>
  <si>
    <t>об/мин.</t>
  </si>
  <si>
    <t>Цена нас</t>
  </si>
  <si>
    <t>Д 200-36</t>
  </si>
  <si>
    <t>Д 320-50</t>
  </si>
  <si>
    <t>1Д 500-63</t>
  </si>
  <si>
    <t>1Д 630-125А</t>
  </si>
  <si>
    <t xml:space="preserve"> А1 3В-4/25Б</t>
  </si>
  <si>
    <t xml:space="preserve"> А1 3В-16/25Б</t>
  </si>
  <si>
    <t>55*750</t>
  </si>
  <si>
    <t>75*750</t>
  </si>
  <si>
    <t>110*750</t>
  </si>
  <si>
    <t>ЭЛЕКТРОДВИГАТЕЛИ (Высоковольтные), ЭЛЕКТРОДВИГАТЕЛИ (Крановые)  и ЭЛЕКТРОПРИВОДА по Заявке.</t>
  </si>
  <si>
    <t xml:space="preserve">К 45/30 </t>
  </si>
  <si>
    <t>К 65-50-125 (К 20/18)</t>
  </si>
  <si>
    <t>К 290/30 (К 200-150-315)</t>
  </si>
  <si>
    <t>Ш 40-4 (Ш40-4Б)</t>
  </si>
  <si>
    <t>Ш 80-2,5Б</t>
  </si>
  <si>
    <t>КОРПУС        чугун  (бронза)</t>
  </si>
  <si>
    <t>1К 20-30</t>
  </si>
  <si>
    <t>1К 100-65-200</t>
  </si>
  <si>
    <t>К 45/30</t>
  </si>
  <si>
    <t>1К 80-65-160</t>
  </si>
  <si>
    <t>1К 100-80-160</t>
  </si>
  <si>
    <t>1К 100-65-250</t>
  </si>
  <si>
    <t>1К 150-125-315</t>
  </si>
  <si>
    <t>м3/ч</t>
  </si>
  <si>
    <t>1Д 630-125Б</t>
  </si>
  <si>
    <t xml:space="preserve"> 1Д 1600-90</t>
  </si>
  <si>
    <t xml:space="preserve"> 2Д 2000-21</t>
  </si>
  <si>
    <t>160*3000</t>
  </si>
  <si>
    <t>75*1500</t>
  </si>
  <si>
    <t>110*1500</t>
  </si>
  <si>
    <t>132*1500</t>
  </si>
  <si>
    <t>160*1500</t>
  </si>
  <si>
    <t>250*1500</t>
  </si>
  <si>
    <t>315*1500</t>
  </si>
  <si>
    <t>400*1500</t>
  </si>
  <si>
    <t>200*1500</t>
  </si>
  <si>
    <t>132*3000</t>
  </si>
  <si>
    <t>18,5*3000</t>
  </si>
  <si>
    <t>11*3000</t>
  </si>
  <si>
    <t>22*3000</t>
  </si>
  <si>
    <t>45*3000</t>
  </si>
  <si>
    <t>55*3000</t>
  </si>
  <si>
    <t>75*3000</t>
  </si>
  <si>
    <t>110*3000</t>
  </si>
  <si>
    <t>18.5*3000</t>
  </si>
  <si>
    <t>18.5*1500</t>
  </si>
  <si>
    <t>18,5*1000</t>
  </si>
  <si>
    <t>160*1000</t>
  </si>
  <si>
    <t>37*1000</t>
  </si>
  <si>
    <t>45*1500</t>
  </si>
  <si>
    <t>45*1000</t>
  </si>
  <si>
    <t>55*1500</t>
  </si>
  <si>
    <t>55*1000</t>
  </si>
  <si>
    <t>75*1000</t>
  </si>
  <si>
    <t>90*3000</t>
  </si>
  <si>
    <t>90*1500</t>
  </si>
  <si>
    <t>110*1000</t>
  </si>
  <si>
    <t>15*1000</t>
  </si>
  <si>
    <t>22*1000</t>
  </si>
  <si>
    <t>30*1000</t>
  </si>
  <si>
    <t>37*1500</t>
  </si>
  <si>
    <t>18,5*750</t>
  </si>
  <si>
    <t>1,5*3000</t>
  </si>
  <si>
    <t>2.2*1500</t>
  </si>
  <si>
    <t>3,0*3000</t>
  </si>
  <si>
    <t>3,0*1500</t>
  </si>
  <si>
    <t>4,0*3000</t>
  </si>
  <si>
    <t>5,5*1000</t>
  </si>
  <si>
    <t>7,5*1000</t>
  </si>
  <si>
    <t>11*1000</t>
  </si>
  <si>
    <t>*</t>
  </si>
  <si>
    <t xml:space="preserve">Вал </t>
  </si>
  <si>
    <t>Рабочее колесо</t>
  </si>
  <si>
    <t>Корпус</t>
  </si>
  <si>
    <t>Муфта в сборе</t>
  </si>
  <si>
    <t xml:space="preserve">Д 200-36 </t>
  </si>
  <si>
    <t>18,5*1500</t>
  </si>
  <si>
    <t xml:space="preserve">Д 320-50 </t>
  </si>
  <si>
    <t>Д 500-65</t>
  </si>
  <si>
    <t>Д 800-57</t>
  </si>
  <si>
    <t>Д 1250-125</t>
  </si>
  <si>
    <t>1Д 200-90</t>
  </si>
  <si>
    <t>1Д 315-50</t>
  </si>
  <si>
    <t>1Д 315-71</t>
  </si>
  <si>
    <t xml:space="preserve">1Д 500-63 </t>
  </si>
  <si>
    <t>1Д 630-90</t>
  </si>
  <si>
    <t>1Д 630-125</t>
  </si>
  <si>
    <t>1Д 800-56</t>
  </si>
  <si>
    <t>1Д 1250-63</t>
  </si>
  <si>
    <t>1Д 1250-125</t>
  </si>
  <si>
    <t>1Д 1600-90</t>
  </si>
  <si>
    <t>ЦВК 5-112</t>
  </si>
  <si>
    <t>ЗАПАСНЫЕ ЧАСТИ К НАСОСАМ</t>
  </si>
  <si>
    <t>СМ 200-150-400</t>
  </si>
  <si>
    <t>СМ 150-125-315</t>
  </si>
  <si>
    <t>СМ 80-50-200</t>
  </si>
  <si>
    <t>СМ 100-65-250</t>
  </si>
  <si>
    <t>СМ 125-100-250</t>
  </si>
  <si>
    <t>Д 200-95</t>
  </si>
  <si>
    <t>Д 320-70</t>
  </si>
  <si>
    <t>Д 630-90</t>
  </si>
  <si>
    <t>НМШ 2/40</t>
  </si>
  <si>
    <t>НМШ 5/25</t>
  </si>
  <si>
    <t>РОТОР ведомый</t>
  </si>
  <si>
    <t>РОТОР    ведущий</t>
  </si>
  <si>
    <t>СД 800/32</t>
  </si>
  <si>
    <t>СМ 100-65-200</t>
  </si>
  <si>
    <t>СМ 125-80-315</t>
  </si>
  <si>
    <t>К 200-150-315</t>
  </si>
  <si>
    <t>КМ 150-125-250</t>
  </si>
  <si>
    <t>ПИЩЕВЫЕ НАСОСЫ</t>
  </si>
  <si>
    <t>В заявке просим указывать производителя и год выпуска насоса или номар чертежа.</t>
  </si>
  <si>
    <t>7,5*1500</t>
  </si>
  <si>
    <t xml:space="preserve"> Тип эл.  двигателя  </t>
  </si>
  <si>
    <t xml:space="preserve">АИР 90 L2  </t>
  </si>
  <si>
    <t xml:space="preserve">ЭЛЕКТРОДВИГАТЕЛИ (Общепромышленные) </t>
  </si>
  <si>
    <t xml:space="preserve">  3*3000</t>
  </si>
  <si>
    <t>5АMН 250 M2  У3 IP23</t>
  </si>
  <si>
    <t>5АМН 250 S2  У3 IP23</t>
  </si>
  <si>
    <t>5АMН 250 M4  У3 IP23</t>
  </si>
  <si>
    <t>5АМН 250 S4  У3 IP23</t>
  </si>
  <si>
    <t>5АMН 315 S8  У3 IP23</t>
  </si>
  <si>
    <t xml:space="preserve">АИР 80 А2    </t>
  </si>
  <si>
    <t xml:space="preserve">АИР 100 S2   </t>
  </si>
  <si>
    <t xml:space="preserve">АИР 100 L2   </t>
  </si>
  <si>
    <t>ВВН 1-12</t>
  </si>
  <si>
    <t>СМ 200-150-500</t>
  </si>
  <si>
    <t>2СМ 250-200-400</t>
  </si>
  <si>
    <t xml:space="preserve">НАСОСЫ ПЛАСТИНЧАТЫЕ НЕРЕГУЛИРУЕМЫЕ </t>
  </si>
  <si>
    <t>НПл 45-45/16</t>
  </si>
  <si>
    <t>НПл 45-45/20</t>
  </si>
  <si>
    <t>НПл 45-5/16</t>
  </si>
  <si>
    <t>НПл 45-5/20</t>
  </si>
  <si>
    <t>НПл 5/16</t>
  </si>
  <si>
    <t>НПл 5/20</t>
  </si>
  <si>
    <t>НПл 5-5/16</t>
  </si>
  <si>
    <t>НПл 5-5/20</t>
  </si>
  <si>
    <t>НПл 63/6,3</t>
  </si>
  <si>
    <t>Цена нас.</t>
  </si>
  <si>
    <t>ВЕНТИЛЯТОРЫ</t>
  </si>
  <si>
    <t>ТИП</t>
  </si>
  <si>
    <t>Э/Дв.,кВт</t>
  </si>
  <si>
    <t xml:space="preserve">ЦЕНА </t>
  </si>
  <si>
    <t>Э/Дв. ,кВт</t>
  </si>
  <si>
    <t>ЦЕНА</t>
  </si>
  <si>
    <t>№ 2,5</t>
  </si>
  <si>
    <t>№ 3,15</t>
  </si>
  <si>
    <t>№ 4</t>
  </si>
  <si>
    <t>№ 5</t>
  </si>
  <si>
    <t>№ 6,3</t>
  </si>
  <si>
    <t>б/дв.</t>
  </si>
  <si>
    <t>ВДН-8 ;  ДН-8</t>
  </si>
  <si>
    <t>ВДН-9 ;  ДН-9</t>
  </si>
  <si>
    <t>ВДН-10 ; ДН-10</t>
  </si>
  <si>
    <t>11х1000</t>
  </si>
  <si>
    <t>30х1500</t>
  </si>
  <si>
    <t>30х1000</t>
  </si>
  <si>
    <t>45х1500</t>
  </si>
  <si>
    <t>75х1500</t>
  </si>
  <si>
    <t xml:space="preserve"> НМШ 32-10</t>
  </si>
  <si>
    <t>Масса кг.</t>
  </si>
  <si>
    <t>30*1500</t>
  </si>
  <si>
    <t>11*1500</t>
  </si>
  <si>
    <t>22*1500</t>
  </si>
  <si>
    <t>15*1500</t>
  </si>
  <si>
    <t>0,55</t>
  </si>
  <si>
    <t>Стакан подш.</t>
  </si>
  <si>
    <t>НАСОСЫ ДЛЯ БЕНЗИНА И СПИРТА</t>
  </si>
  <si>
    <t xml:space="preserve">АИР 80 В4 </t>
  </si>
  <si>
    <t xml:space="preserve">АИР 80 В2  </t>
  </si>
  <si>
    <t>АИР 100 L4</t>
  </si>
  <si>
    <t xml:space="preserve"> СМ 125-100-250-4</t>
  </si>
  <si>
    <t xml:space="preserve"> СМ 125-100-250а-4</t>
  </si>
  <si>
    <t xml:space="preserve"> СМ 125-100-250б-4</t>
  </si>
  <si>
    <t>Кв,об/мин</t>
  </si>
  <si>
    <t>Мощн., кВт</t>
  </si>
  <si>
    <t xml:space="preserve"> СМ 150-125-315-6</t>
  </si>
  <si>
    <t xml:space="preserve"> СМ 200-150-400-4</t>
  </si>
  <si>
    <t xml:space="preserve"> СМ 200-150-400-6</t>
  </si>
  <si>
    <t>дог</t>
  </si>
  <si>
    <t>осн.исп.: фланцевое 3081, комбинированное 2081</t>
  </si>
  <si>
    <t>1Д 720-90</t>
  </si>
  <si>
    <t>300024, г. Тула, Ханинский проезд. д. 23</t>
  </si>
  <si>
    <t xml:space="preserve"> моб.  8 (910) 703-55-87, 8(910) 704-82-74</t>
  </si>
  <si>
    <t xml:space="preserve">     моб.  8 (910) 703-55-87, 8(910) 704-82-74</t>
  </si>
  <si>
    <t>Д 200-36б</t>
  </si>
  <si>
    <t>Д 320-50б</t>
  </si>
  <si>
    <t>*1Д 315-71</t>
  </si>
  <si>
    <t>Тел. (4872) 70-05-47, 70-05-46, ф. 37-69-85</t>
  </si>
  <si>
    <t xml:space="preserve"> ВК 1/16</t>
  </si>
  <si>
    <t xml:space="preserve"> ВКС 1/16</t>
  </si>
  <si>
    <t xml:space="preserve"> ВК 2/26</t>
  </si>
  <si>
    <t xml:space="preserve"> ВКС 2/26</t>
  </si>
  <si>
    <t xml:space="preserve"> ВК 4/28</t>
  </si>
  <si>
    <t xml:space="preserve"> ВКС 4/28</t>
  </si>
  <si>
    <t xml:space="preserve"> ВК 10/45</t>
  </si>
  <si>
    <t xml:space="preserve"> ВКС 10/45</t>
  </si>
  <si>
    <t>Факс/тел.: (4872) 70-05-47,  37-69-85, 70-05-46</t>
  </si>
  <si>
    <t>моб.  8 (910) 703-55-87 , 8(910) 704-82-74</t>
  </si>
  <si>
    <t>Тел/факс. (4872) 70-05-46, 37-69-85, 70-05-47</t>
  </si>
  <si>
    <t>Тел/факс. (4872) 70-05-47,  70-05-46, 37-69-85</t>
  </si>
  <si>
    <t xml:space="preserve">1К  8/18 </t>
  </si>
  <si>
    <t>1К 50-32-125</t>
  </si>
  <si>
    <t xml:space="preserve">1К 20/30 </t>
  </si>
  <si>
    <t>1К 20/30б</t>
  </si>
  <si>
    <t>1К 65-50-160</t>
  </si>
  <si>
    <t>1К 80-50-200 (К 45/55)</t>
  </si>
  <si>
    <t>1К 100-80-160 (К 90/35)</t>
  </si>
  <si>
    <t>1К 100-65-200 (К 90/55)</t>
  </si>
  <si>
    <t>1К 100-65-200м (К 90/55)</t>
  </si>
  <si>
    <t>1К 100-65-250 (К 90/85)</t>
  </si>
  <si>
    <t>1К 100-65-250а</t>
  </si>
  <si>
    <t xml:space="preserve"> СМ 80-50-200а-2</t>
  </si>
  <si>
    <t xml:space="preserve"> СМ 80-50-200б-2</t>
  </si>
  <si>
    <t xml:space="preserve"> СМ 80-50-200а-4</t>
  </si>
  <si>
    <t xml:space="preserve"> СМ 80-50-200б-4</t>
  </si>
  <si>
    <t xml:space="preserve"> СМ 100-65-200а-2</t>
  </si>
  <si>
    <t xml:space="preserve"> СМ 100-65-200б-2</t>
  </si>
  <si>
    <t xml:space="preserve"> СМ 100-65-200а-4</t>
  </si>
  <si>
    <t xml:space="preserve"> СМ 100-65-200б-4</t>
  </si>
  <si>
    <t xml:space="preserve"> СМ 100-65-250а-2</t>
  </si>
  <si>
    <t xml:space="preserve"> СМ 100-65-250б-2</t>
  </si>
  <si>
    <t xml:space="preserve"> СМ 100-65-250а-4</t>
  </si>
  <si>
    <t xml:space="preserve"> СМ 100-65-250б-4</t>
  </si>
  <si>
    <t xml:space="preserve"> СМ 125-80-315а-4</t>
  </si>
  <si>
    <t xml:space="preserve"> СМ 125-80-315б-4</t>
  </si>
  <si>
    <t xml:space="preserve"> СМ 150-125-315а-4</t>
  </si>
  <si>
    <t xml:space="preserve"> СМ 150-125-315б-4</t>
  </si>
  <si>
    <t xml:space="preserve"> СМ 150-125-315а-6</t>
  </si>
  <si>
    <t xml:space="preserve"> СМ 150-125-315б-6</t>
  </si>
  <si>
    <t xml:space="preserve"> СМ 200-150-400а-4</t>
  </si>
  <si>
    <t xml:space="preserve"> СМ 200-150-400б-4</t>
  </si>
  <si>
    <t xml:space="preserve"> СМ 200-150-400а-6</t>
  </si>
  <si>
    <t xml:space="preserve"> СМ 200-150-400б-6</t>
  </si>
  <si>
    <t>ЦНСг (ЦНС) 13-70</t>
  </si>
  <si>
    <t>ЦНСг (ЦНС) 13-105</t>
  </si>
  <si>
    <t>ЦНСг (ЦНС) 13-140</t>
  </si>
  <si>
    <t>ЦНСг (ЦНС) 13-175</t>
  </si>
  <si>
    <t>ЦНСг (ЦНС) 13-210</t>
  </si>
  <si>
    <t>ЦНСг (ЦНС) 38-44</t>
  </si>
  <si>
    <t>ЦНСг (ЦНС) 38-66</t>
  </si>
  <si>
    <t>ЦНСг (ЦНС) 38-88</t>
  </si>
  <si>
    <t>ЦНСг (ЦНС) 38-110</t>
  </si>
  <si>
    <t>ЦНСг (ЦНС) 38-132</t>
  </si>
  <si>
    <t>ЦНСг (ЦНС) 38-154</t>
  </si>
  <si>
    <t>ЦНСг (ЦНС) 38-176</t>
  </si>
  <si>
    <t>ЦНСг (ЦНС) 38-198</t>
  </si>
  <si>
    <t>ЦНСг (ЦНС) 38-220</t>
  </si>
  <si>
    <t>ЦНСг (ЦНС) 60-66</t>
  </si>
  <si>
    <t>ЦНСг (ЦНС) 60-99</t>
  </si>
  <si>
    <t>ЦНСг (ЦНС) 60-132</t>
  </si>
  <si>
    <t>ЦНСг (ЦНС) 60-165</t>
  </si>
  <si>
    <t>ЦНСг (ЦНС) 60-198</t>
  </si>
  <si>
    <t>ЦНСг (ЦНС) 60-231</t>
  </si>
  <si>
    <t>ЦНСг (ЦНС) 60-264</t>
  </si>
  <si>
    <t>ЦНСг (ЦНС) 60-297</t>
  </si>
  <si>
    <t>ЦНСг (ЦНС) 60-330</t>
  </si>
  <si>
    <t>ЦНСг (ЦНС) 105-98</t>
  </si>
  <si>
    <t>ЦНСг (ЦНС) 105-147</t>
  </si>
  <si>
    <t>ЦНСг 4-30</t>
  </si>
  <si>
    <t>ЦНСг 4-40</t>
  </si>
  <si>
    <t>ЦНСг 4-60</t>
  </si>
  <si>
    <t>ЦНСг 4-80</t>
  </si>
  <si>
    <t>ЦНСг 4-100</t>
  </si>
  <si>
    <t>ЦНСг 4-120</t>
  </si>
  <si>
    <t>ЦНСг 4-140</t>
  </si>
  <si>
    <t>ЦНСг 4-160</t>
  </si>
  <si>
    <t>ЦНСг 6-30</t>
  </si>
  <si>
    <t>ЦНСг 6-40</t>
  </si>
  <si>
    <t>ЦНСг 6-60</t>
  </si>
  <si>
    <t>ЦНСг 6-80</t>
  </si>
  <si>
    <t>ЦНСг 6-100</t>
  </si>
  <si>
    <t>ЦНСг 6-120</t>
  </si>
  <si>
    <t>ЦНСг 8-30</t>
  </si>
  <si>
    <t>ЦНСг 8-40</t>
  </si>
  <si>
    <t>ЦНСг 8-60</t>
  </si>
  <si>
    <t>ЦНСг 8-80</t>
  </si>
  <si>
    <t>ЦНСг 8-100</t>
  </si>
  <si>
    <t>ЦНСг 10-40</t>
  </si>
  <si>
    <t>ЦНСг 10-60</t>
  </si>
  <si>
    <t>ЦНСг 10-80</t>
  </si>
  <si>
    <t>ЦНСг 10-100</t>
  </si>
  <si>
    <t>ЦНСГ А стальной вертикального исполнения</t>
  </si>
  <si>
    <t>Тульское предприятие насосного оборудовани  "Г И Д Р О А П П А Р А Т У Р А"</t>
  </si>
  <si>
    <t>1К 80-50-200а</t>
  </si>
  <si>
    <t>1К 100-80-160а</t>
  </si>
  <si>
    <t>1К 100-80-160б</t>
  </si>
  <si>
    <t>1,5-2,2</t>
  </si>
  <si>
    <t>Ротор в сборе</t>
  </si>
  <si>
    <t>АМ225М6</t>
  </si>
  <si>
    <t>А200L2</t>
  </si>
  <si>
    <t>АИР160М2</t>
  </si>
  <si>
    <t>А200L4</t>
  </si>
  <si>
    <t>АИР160М4</t>
  </si>
  <si>
    <t>АМ250S6</t>
  </si>
  <si>
    <t>5АМ250 М8</t>
  </si>
  <si>
    <t>АМ225М2</t>
  </si>
  <si>
    <t>АМ225М4</t>
  </si>
  <si>
    <t>АМ250М6</t>
  </si>
  <si>
    <t>АМ250S2</t>
  </si>
  <si>
    <t>АМ250S4</t>
  </si>
  <si>
    <t>5АМ280S6</t>
  </si>
  <si>
    <t>АМ250М2</t>
  </si>
  <si>
    <t xml:space="preserve">А200L6 </t>
  </si>
  <si>
    <t>АМ250М4</t>
  </si>
  <si>
    <t>А200М2</t>
  </si>
  <si>
    <t>А200М4</t>
  </si>
  <si>
    <t>5А315S6К</t>
  </si>
  <si>
    <t xml:space="preserve">5АМ280М2 </t>
  </si>
  <si>
    <t xml:space="preserve">5АМ280М4  </t>
  </si>
  <si>
    <t xml:space="preserve">5АM315S2  </t>
  </si>
  <si>
    <t xml:space="preserve">5АM315S4  </t>
  </si>
  <si>
    <t xml:space="preserve">5АM315MB6  </t>
  </si>
  <si>
    <t>5АМ250S8</t>
  </si>
  <si>
    <t>ОНЦ 1-6,3/20</t>
  </si>
  <si>
    <t>ОНЦ 1-10/20</t>
  </si>
  <si>
    <t>ОНЦ 1-16/16</t>
  </si>
  <si>
    <t>ОНЦ 3-12/10</t>
  </si>
  <si>
    <t>H, м</t>
  </si>
  <si>
    <t>N, кВт</t>
  </si>
  <si>
    <t>Q, м3/ч</t>
  </si>
  <si>
    <t>Бурун СХ0,9/4-0,25/8</t>
  </si>
  <si>
    <t>Бурун СХ1,2/4- 0,37/6</t>
  </si>
  <si>
    <t>Бурун СХ1,8/4-0,55/4</t>
  </si>
  <si>
    <t>Бурун СХ3,6/4-0,75/2</t>
  </si>
  <si>
    <t>Бурун СХ6/4-1,5/4</t>
  </si>
  <si>
    <t>ч - комплектация с частотным преобразователем</t>
  </si>
  <si>
    <t>Наименование</t>
  </si>
  <si>
    <t>Р, кгс/см2</t>
  </si>
  <si>
    <t xml:space="preserve">Бурун СХ0,9/4-Ч0,25/8 </t>
  </si>
  <si>
    <t xml:space="preserve">Бурун СХ1,2/4- Ч0,37/6 </t>
  </si>
  <si>
    <t xml:space="preserve">Бурун СХ1,8/4-ЧМ 0,75/4 </t>
  </si>
  <si>
    <t xml:space="preserve">Бурун СХ1,8/4-Ч0,55/4 </t>
  </si>
  <si>
    <t xml:space="preserve">Бурун СХ3,6/4-Ч0,75/2 </t>
  </si>
  <si>
    <t>Бурун СХ6/4-Ч1,5/4</t>
  </si>
  <si>
    <t xml:space="preserve">Бурун СХ6/4-Ч1,5/4 </t>
  </si>
  <si>
    <t>Пищевой шестеренный электронасос для перекачки растительных масел</t>
  </si>
  <si>
    <t>Ш 40-4П</t>
  </si>
  <si>
    <t>5кВт</t>
  </si>
  <si>
    <t>-</t>
  </si>
  <si>
    <t>Q м3/ч</t>
  </si>
  <si>
    <t>H м</t>
  </si>
  <si>
    <t>N кВт</t>
  </si>
  <si>
    <t xml:space="preserve"> НМШГ 8/25</t>
  </si>
  <si>
    <t xml:space="preserve"> НМШ 12-25</t>
  </si>
  <si>
    <t xml:space="preserve"> НМШГ 120-10</t>
  </si>
  <si>
    <t>2,2*1000</t>
  </si>
  <si>
    <t xml:space="preserve">   -  </t>
  </si>
  <si>
    <t xml:space="preserve">   -   </t>
  </si>
  <si>
    <t>дог.</t>
  </si>
  <si>
    <t>15кВт</t>
  </si>
  <si>
    <t xml:space="preserve">Марка </t>
  </si>
  <si>
    <t xml:space="preserve">  http://gidroap.ru</t>
  </si>
  <si>
    <t>Гном-Ф 10-6 Д (220В)</t>
  </si>
  <si>
    <t>Гном-Ф 10-6</t>
  </si>
  <si>
    <t>Гном-Ф 16-6Д (220В)</t>
  </si>
  <si>
    <t xml:space="preserve">Гном-Ф 16-6 </t>
  </si>
  <si>
    <t>Гном-Ф 20-8 Д (220В)</t>
  </si>
  <si>
    <t>Гном-Ф 20-8</t>
  </si>
  <si>
    <t>Гном-Ф 25-8</t>
  </si>
  <si>
    <t>Гном-ФР 4-17 (220В)</t>
  </si>
  <si>
    <t>Гном-ФР 4-17Д (220В)</t>
  </si>
  <si>
    <t xml:space="preserve">Гном-ФР 4-17 </t>
  </si>
  <si>
    <t>Бурун СХ1,8/4-М 0,75/4 (220В)</t>
  </si>
  <si>
    <t>Бурун СХ3,6/4-М 0,75/2 (220В)</t>
  </si>
  <si>
    <t>Бурун СХ0,9/4-ЧМ0,25/8  (220В)</t>
  </si>
  <si>
    <t>Бурун СХ3,6/4-ЧМ 0,75/2 (220В)</t>
  </si>
  <si>
    <t>Погружные насосы Гном Ф (фекальный) и</t>
  </si>
  <si>
    <t xml:space="preserve"> Гном ФР (фекальный с режущим механизмом)</t>
  </si>
  <si>
    <t xml:space="preserve"> кВт*об/мин.</t>
  </si>
  <si>
    <t>ПИТАТЕЛЬНЫЕ НАСОСЫ</t>
  </si>
  <si>
    <t xml:space="preserve"> Ш 3,2-25-1,6/16К </t>
  </si>
  <si>
    <t xml:space="preserve"> Ш40-4-19,5/6 </t>
  </si>
  <si>
    <t xml:space="preserve"> Ш80-2,5-30/6  </t>
  </si>
  <si>
    <t>1К 100-65-200а</t>
  </si>
  <si>
    <t>Мини ГНОМ 7-7 (220В)</t>
  </si>
  <si>
    <t>Мини ГНОМ 7-7(220В) с попл выкл</t>
  </si>
  <si>
    <t xml:space="preserve">ГНОМ 10-6  </t>
  </si>
  <si>
    <t>ГНОМ 6-10</t>
  </si>
  <si>
    <t>ГНОМ 10-10</t>
  </si>
  <si>
    <t>ГНОМ 10-10(~ 220В)</t>
  </si>
  <si>
    <t>ГНОМ 16-16</t>
  </si>
  <si>
    <t>ГНОМ 16-16(~ 220В)</t>
  </si>
  <si>
    <t>ГНОМ 25-20</t>
  </si>
  <si>
    <t xml:space="preserve">ГНОМ 40-25 </t>
  </si>
  <si>
    <t>ГНОМ 53-10</t>
  </si>
  <si>
    <t>ГНОМ 10-10Тр</t>
  </si>
  <si>
    <t>ГНОМ 16-16Тр</t>
  </si>
  <si>
    <t>ГНОМ 25-20 Тр</t>
  </si>
  <si>
    <t>ГНОМ 40-25 Тр</t>
  </si>
  <si>
    <t>ГНОМ 53-10 Тр</t>
  </si>
  <si>
    <t xml:space="preserve">ГНОМ 10-6 с попл. выкл. </t>
  </si>
  <si>
    <t xml:space="preserve">ГНОМ 6-10 с попл. выкл. </t>
  </si>
  <si>
    <t xml:space="preserve">ГНОМ 10-10, 220В, с попл. выкл. </t>
  </si>
  <si>
    <t xml:space="preserve">ГНОМ 16-16, 220В, с попл. выкл. </t>
  </si>
  <si>
    <t>Гном 50-25</t>
  </si>
  <si>
    <t>Гном 100-25</t>
  </si>
  <si>
    <t>2ВВН1-0,8</t>
  </si>
  <si>
    <t>0,8*3000</t>
  </si>
  <si>
    <t>ВВН 1-0,75</t>
  </si>
  <si>
    <t>ВВН 1-1,5</t>
  </si>
  <si>
    <t>ВВН 1-3</t>
  </si>
  <si>
    <t>ВВН 1-6</t>
  </si>
  <si>
    <t xml:space="preserve"> 1КС 12-50</t>
  </si>
  <si>
    <t xml:space="preserve"> 1КС 12-110</t>
  </si>
  <si>
    <t xml:space="preserve"> 1КС 20-50</t>
  </si>
  <si>
    <t xml:space="preserve"> 1КС 20-110</t>
  </si>
  <si>
    <t xml:space="preserve"> 1КС 50-55</t>
  </si>
  <si>
    <t xml:space="preserve"> 1КС 50-110</t>
  </si>
  <si>
    <t xml:space="preserve"> КМ 50-32-125-т</t>
  </si>
  <si>
    <t xml:space="preserve"> КМ 65-50-125-т</t>
  </si>
  <si>
    <t xml:space="preserve"> КМ 65-50-160-т</t>
  </si>
  <si>
    <t xml:space="preserve"> ЦВК 4/112</t>
  </si>
  <si>
    <t xml:space="preserve"> ЦВК 5/125</t>
  </si>
  <si>
    <t xml:space="preserve"> ЦВК 6.3/160</t>
  </si>
  <si>
    <t>Гном 10-10 с HMS Control G-2,5 IP31</t>
  </si>
  <si>
    <t>Гном 10-10 Тр с HMS Control G-2,5 IP31</t>
  </si>
  <si>
    <t>Гном 16-16 с HMS Control G-4 IP31</t>
  </si>
  <si>
    <t>Гном 25-20 с HMS Control G-8 IP31</t>
  </si>
  <si>
    <t xml:space="preserve">ДОЗИРОВОЧНЫЕ НАСОСЫ </t>
  </si>
  <si>
    <t>Н, м</t>
  </si>
  <si>
    <t>Цены ориентировочные (подлежат уточнению )</t>
  </si>
  <si>
    <t xml:space="preserve">  </t>
  </si>
  <si>
    <t xml:space="preserve"> ЦНС -ДЛЯ ХОЛОДНОЙ ВОДЫ ЦНСН - ДЛЯ НЕФТИ. </t>
  </si>
  <si>
    <t>ЦЕНТРОБЕЖНЫЕ СЕКЦИОННЫЕ НАСОСЫ ЦНСГ с t ДО 105 С,</t>
  </si>
  <si>
    <t>ЭЦВ 6-10-120</t>
  </si>
  <si>
    <t>ЭЦВ 4-4-80</t>
  </si>
  <si>
    <t>ЭЦВ 4-6,5-85</t>
  </si>
  <si>
    <t>ЭЦВ 4-10-70</t>
  </si>
  <si>
    <t>ЭЦВ 4-10-110</t>
  </si>
  <si>
    <t>ЭЦВ 5-4-75</t>
  </si>
  <si>
    <t>ЭЦВ 5-4-100</t>
  </si>
  <si>
    <t>ЭЦВ 6-4-100</t>
  </si>
  <si>
    <t>ЭЦВ 6-4-160</t>
  </si>
  <si>
    <t>ЭЦВ 8-25-35</t>
  </si>
  <si>
    <t>ЭЦВ 8-40-70</t>
  </si>
  <si>
    <t>3ЭЦВ 6-4-130</t>
  </si>
  <si>
    <t>3ЭЦВ 6-10-50</t>
  </si>
  <si>
    <t>3ЭЦВ 6-10-80</t>
  </si>
  <si>
    <t>3ЭЦВ 6-10-110</t>
  </si>
  <si>
    <t>3ЭЦВ 6-10-120</t>
  </si>
  <si>
    <t>3ЭЦВ 6-10-140</t>
  </si>
  <si>
    <t>3ЭЦВ 6-10-185</t>
  </si>
  <si>
    <t>3ЭЦВ 6-10-235</t>
  </si>
  <si>
    <t>3ЭЦВ 6-16-75</t>
  </si>
  <si>
    <t>3ЭЦВ 6-16-90</t>
  </si>
  <si>
    <t>3ЭЦВ 6-16-110</t>
  </si>
  <si>
    <t>3ЭЦВ 6-16-140</t>
  </si>
  <si>
    <t>3ЭЦВ 6-16-160</t>
  </si>
  <si>
    <t>3ЭЦВ 6-25-60</t>
  </si>
  <si>
    <t>3ЭЦВ 6-25-100</t>
  </si>
  <si>
    <t xml:space="preserve">3ЭЦВ 8-16-140 </t>
  </si>
  <si>
    <t>3ЭЦВ 8-16-160</t>
  </si>
  <si>
    <t>3ЭЦВ 8-25-55</t>
  </si>
  <si>
    <t>3ЭЦВ 8-25-70</t>
  </si>
  <si>
    <t>3ЭЦВ 8-25-100</t>
  </si>
  <si>
    <t>3ЭЦВ 8-25-125</t>
  </si>
  <si>
    <t xml:space="preserve">3ЭЦВ 8-25-150 </t>
  </si>
  <si>
    <t>3ЭЦВ 8-40-40</t>
  </si>
  <si>
    <t xml:space="preserve">3ЭЦВ 8-40-60 </t>
  </si>
  <si>
    <t>3ЭЦВ 8-40-60 нрк</t>
  </si>
  <si>
    <t xml:space="preserve">3ЭЦВ 8-40-90 </t>
  </si>
  <si>
    <t>3ЭЦВ 8-40-90 нрк</t>
  </si>
  <si>
    <t xml:space="preserve">3ЭЦВ 8-40-120 </t>
  </si>
  <si>
    <t>3ЭЦВ 8-40-120 нрк</t>
  </si>
  <si>
    <t xml:space="preserve">3ЭЦВ 8-40-150 </t>
  </si>
  <si>
    <t>3ЭЦВ 8-40-150 нрк</t>
  </si>
  <si>
    <t>3ЭЦВ 8-65-40</t>
  </si>
  <si>
    <t xml:space="preserve">3ЭЦВ 8-65-70 </t>
  </si>
  <si>
    <t>3ЭЦВ 8-65-90</t>
  </si>
  <si>
    <t xml:space="preserve">3ЭЦВ 8-65-110 </t>
  </si>
  <si>
    <t>3ЭЦВ 10-65-65 нрк</t>
  </si>
  <si>
    <t>3ЭЦВ 10-65-90 нрк</t>
  </si>
  <si>
    <t>3ЭЦВ 10-65-110 нрк</t>
  </si>
  <si>
    <t>3ЭЦВ 10-65-125 нрк</t>
  </si>
  <si>
    <t>3ЭЦВ 10-65-150 нрк</t>
  </si>
  <si>
    <t xml:space="preserve">3ЭЦВ 10-65-175 нрк </t>
  </si>
  <si>
    <t xml:space="preserve">3ЭЦВ 10-65-200 нрк </t>
  </si>
  <si>
    <t xml:space="preserve">3ЭЦВ 10-100-60 нро </t>
  </si>
  <si>
    <t>3ЭЦВ 10-120-60 нро</t>
  </si>
  <si>
    <t>3ЭЦВ 10-120-80 нро</t>
  </si>
  <si>
    <t>3ЭЦВ 10-160-50 нро</t>
  </si>
  <si>
    <t>3ЭЦВ 10-160-75 нро</t>
  </si>
  <si>
    <r>
      <t>м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/час</t>
    </r>
  </si>
  <si>
    <t xml:space="preserve"> НМШ 5-25 </t>
  </si>
  <si>
    <t xml:space="preserve"> НМШ 8-25 </t>
  </si>
  <si>
    <t xml:space="preserve"> - </t>
  </si>
  <si>
    <t>Н,м</t>
  </si>
  <si>
    <t>Цена нас б/р</t>
  </si>
  <si>
    <t>2К 80-65-160**</t>
  </si>
  <si>
    <t>2К 80-65-160а**</t>
  </si>
  <si>
    <t>2К 80-65-160м**</t>
  </si>
  <si>
    <t>2К 100-80-160**</t>
  </si>
  <si>
    <t>2К 100-80-160а**</t>
  </si>
  <si>
    <t>2К 100-80-160б**</t>
  </si>
  <si>
    <t>2К 100-80-160м**</t>
  </si>
  <si>
    <t>1К  8/18а</t>
  </si>
  <si>
    <t>1К 20/30а</t>
  </si>
  <si>
    <t>К 45/30а</t>
  </si>
  <si>
    <t>1К 150-125-315а</t>
  </si>
  <si>
    <t>К 160/30</t>
  </si>
  <si>
    <t xml:space="preserve"> КМ 80-65-160-т</t>
  </si>
  <si>
    <t xml:space="preserve"> КМ 80-50-200-т</t>
  </si>
  <si>
    <t xml:space="preserve"> КМ 100-80-160-т</t>
  </si>
  <si>
    <t xml:space="preserve"> КМ 100-65-200-т</t>
  </si>
  <si>
    <t>1К 100-65-200б</t>
  </si>
  <si>
    <t>1К 100-65-250б</t>
  </si>
  <si>
    <t>НПК 40-22</t>
  </si>
  <si>
    <t xml:space="preserve">ЦМК 16/27 </t>
  </si>
  <si>
    <t>ЦМК 16-32</t>
  </si>
  <si>
    <t>ЦМФ 50/10 с ножом</t>
  </si>
  <si>
    <t>ЦМФ 160-80</t>
  </si>
  <si>
    <t>ЦМК 7-4</t>
  </si>
  <si>
    <t xml:space="preserve"> ПОГРУЖНЫЕ КАНАЛИЗАЦИОННЫЕ  ,ФЕКАЛЬНЫЕ НАСОСЫ</t>
  </si>
  <si>
    <t>ЦМК 16/27 с ножом</t>
  </si>
  <si>
    <t xml:space="preserve">ЦМК 16-32 с ножом </t>
  </si>
  <si>
    <t>ЦМК 20-12</t>
  </si>
  <si>
    <t>ЦМК 25-20</t>
  </si>
  <si>
    <t>ЦМК 25-15</t>
  </si>
  <si>
    <t>ЦМК 50-40</t>
  </si>
  <si>
    <t>НПК 10-10</t>
  </si>
  <si>
    <t>НПК 20-22</t>
  </si>
  <si>
    <t>ЦМФ 160-10</t>
  </si>
  <si>
    <r>
      <t xml:space="preserve">По запросу поставляются насосы  с:  </t>
    </r>
    <r>
      <rPr>
        <b/>
        <sz val="11"/>
        <rFont val="Arial"/>
        <family val="2"/>
      </rPr>
      <t>Т</t>
    </r>
    <r>
      <rPr>
        <sz val="11"/>
        <rFont val="Arial"/>
        <family val="2"/>
      </rPr>
      <t xml:space="preserve">-одинарное торцевое уплотнение, </t>
    </r>
  </si>
  <si>
    <r>
      <rPr>
        <b/>
        <sz val="11"/>
        <rFont val="Arial"/>
        <family val="2"/>
      </rPr>
      <t>ТВ-</t>
    </r>
    <r>
      <rPr>
        <sz val="11"/>
        <rFont val="Arial"/>
        <family val="2"/>
      </rPr>
      <t xml:space="preserve">одинарное торцевое уплотнение с вспомогательным уплотнением, </t>
    </r>
  </si>
  <si>
    <t xml:space="preserve"> СМ 200-150-500/4</t>
  </si>
  <si>
    <t>2СМ 250-200-400/4</t>
  </si>
  <si>
    <t>2СМ 250-200-400а/4</t>
  </si>
  <si>
    <t>2СМ 250-200-400а-6</t>
  </si>
  <si>
    <t>2СМ 250-200-400б-6</t>
  </si>
  <si>
    <t>Д 160-112а</t>
  </si>
  <si>
    <t>Д 160-112б</t>
  </si>
  <si>
    <t>*1Д 200-90</t>
  </si>
  <si>
    <t>1Д 200-90а</t>
  </si>
  <si>
    <t>1Д 200-90б</t>
  </si>
  <si>
    <t>1Д 250-125а</t>
  </si>
  <si>
    <t>1Д 315-50а</t>
  </si>
  <si>
    <t>1Д 315-50б</t>
  </si>
  <si>
    <t>Д 320-50а</t>
  </si>
  <si>
    <t>1Д 315-71а</t>
  </si>
  <si>
    <t>1Д 500-63а</t>
  </si>
  <si>
    <t>1Д 500-63б</t>
  </si>
  <si>
    <t>1Д 630-90а</t>
  </si>
  <si>
    <t>1Д 630-90б</t>
  </si>
  <si>
    <t>1Д 720-90а</t>
  </si>
  <si>
    <t>1Д 800-56а</t>
  </si>
  <si>
    <t>1Д 800-56б</t>
  </si>
  <si>
    <t>1Д 1250-63а</t>
  </si>
  <si>
    <t>1Д 1250-63б</t>
  </si>
  <si>
    <t xml:space="preserve"> 1Д 1250-125а</t>
  </si>
  <si>
    <t xml:space="preserve"> 1Д 1250-125б</t>
  </si>
  <si>
    <t xml:space="preserve"> 1Д 1600-90а</t>
  </si>
  <si>
    <t xml:space="preserve"> 2Д 2000-21а</t>
  </si>
  <si>
    <t>630*1500</t>
  </si>
  <si>
    <t>500*1500</t>
  </si>
  <si>
    <t>СД 16/10</t>
  </si>
  <si>
    <t xml:space="preserve"> СДВ 80-18</t>
  </si>
  <si>
    <t xml:space="preserve"> СД 80-32а</t>
  </si>
  <si>
    <t xml:space="preserve"> СД 160/10</t>
  </si>
  <si>
    <t xml:space="preserve"> СД 160/10а</t>
  </si>
  <si>
    <t xml:space="preserve"> СД 450/22,5а (ФНГ 450/22,5А)</t>
  </si>
  <si>
    <t xml:space="preserve"> СД 450/22,5б (ФНГ 450/22,5б)</t>
  </si>
  <si>
    <t xml:space="preserve"> СД 800-32 (ФНГ 800/33)</t>
  </si>
  <si>
    <t>36(30)</t>
  </si>
  <si>
    <t xml:space="preserve"> СД 450/22,5 (ФНГ 450/22,5)</t>
  </si>
  <si>
    <t xml:space="preserve"> СД 800-32А (ФНГ 800/33а)</t>
  </si>
  <si>
    <r>
      <rPr>
        <b/>
        <sz val="11"/>
        <rFont val="Arial"/>
        <family val="2"/>
      </rPr>
      <t>ТД</t>
    </r>
    <r>
      <rPr>
        <sz val="11"/>
        <rFont val="Arial"/>
        <family val="2"/>
      </rPr>
      <t xml:space="preserve">-двойное тоцевое уплотнение, </t>
    </r>
  </si>
  <si>
    <r>
      <rPr>
        <b/>
        <sz val="11"/>
        <rFont val="Arial"/>
        <family val="2"/>
      </rPr>
      <t>ТТ</t>
    </r>
    <r>
      <rPr>
        <sz val="11"/>
        <rFont val="Arial"/>
        <family val="2"/>
      </rPr>
      <t>- двойное  тоцевое уплотнение тандем.</t>
    </r>
  </si>
  <si>
    <t xml:space="preserve">эл/дв. </t>
  </si>
  <si>
    <t>ОНЦ 12,5/20</t>
  </si>
  <si>
    <t>ЦНСг (ЦНС) 13-245</t>
  </si>
  <si>
    <t>ЦНСг (ЦНС) 13-280</t>
  </si>
  <si>
    <t>ЦНСг (ЦНС) 13-315</t>
  </si>
  <si>
    <t>ЦНСг (ЦНС) 13-350</t>
  </si>
  <si>
    <t>Комплект ответных фланцев с крепежом</t>
  </si>
  <si>
    <t>ВК 2/26А</t>
  </si>
  <si>
    <t>ВК 4/28А</t>
  </si>
  <si>
    <t>ВК 10/45А</t>
  </si>
  <si>
    <t>Крышка    сч-20</t>
  </si>
  <si>
    <t>Колесо рабочее</t>
  </si>
  <si>
    <t>Корпус с крышкой в сборе</t>
  </si>
  <si>
    <r>
      <t xml:space="preserve"> НПП "Г И Д Р О А П П А Р А Т У Р А"  </t>
    </r>
    <r>
      <rPr>
        <b/>
        <i/>
        <sz val="16"/>
        <rFont val="Arial"/>
        <family val="2"/>
      </rPr>
      <t xml:space="preserve"> http://gidroap.ru</t>
    </r>
  </si>
  <si>
    <t>НД 0,4/63 К13А</t>
  </si>
  <si>
    <t>НД 1/63 К13А</t>
  </si>
  <si>
    <t>НД 1,6-63/К13А</t>
  </si>
  <si>
    <t>НД 1,6/63 К14А</t>
  </si>
  <si>
    <t>НД 2,5/400 К24А</t>
  </si>
  <si>
    <t>НД 1,0-10/100 К(Д)14А</t>
  </si>
  <si>
    <t>НД 1,0-16/63 К(Д)14А</t>
  </si>
  <si>
    <t>НД 10/400 К(Д)14 (24)</t>
  </si>
  <si>
    <t>НД 16-250/ К14А(24)</t>
  </si>
  <si>
    <t>НД 2,5-25/160К14А</t>
  </si>
  <si>
    <t>НД 16/400 К14А</t>
  </si>
  <si>
    <t>НД 25/250 К14А</t>
  </si>
  <si>
    <t xml:space="preserve">НД 2,5-40/160К14А </t>
  </si>
  <si>
    <t xml:space="preserve">НД 1,0-63/100К14А </t>
  </si>
  <si>
    <t xml:space="preserve">НД 1,0-100/63 К14А </t>
  </si>
  <si>
    <t xml:space="preserve">НД 1,0-160/40 К14А </t>
  </si>
  <si>
    <t xml:space="preserve">НД 1,0-400/10К14А </t>
  </si>
  <si>
    <t xml:space="preserve">НД 40-250 К14А </t>
  </si>
  <si>
    <t>НД 2,5-63/160 К14А</t>
  </si>
  <si>
    <t>НД 1,0/160/63 К14А</t>
  </si>
  <si>
    <t>НД 1,0-250/40 К14А</t>
  </si>
  <si>
    <t>НД 1,0-400/25 К14А</t>
  </si>
  <si>
    <t>НД 1,0-1000/10 К14А</t>
  </si>
  <si>
    <t>НД 40/400 К14А</t>
  </si>
  <si>
    <t>НД 2,5/1100 К14А</t>
  </si>
  <si>
    <t>НД 63/400К14А</t>
  </si>
  <si>
    <t>НД 100-250К14А</t>
  </si>
  <si>
    <t xml:space="preserve">ХИМИЧЕСКИЕ НАСОСЫ </t>
  </si>
  <si>
    <t>НМШГ 5/25</t>
  </si>
  <si>
    <t>Торцевое уплотнение</t>
  </si>
  <si>
    <t>НМШ 8-25</t>
  </si>
  <si>
    <t xml:space="preserve"> -</t>
  </si>
  <si>
    <t>торц уплотн 12354</t>
  </si>
  <si>
    <t>13192(42515)</t>
  </si>
  <si>
    <t>25040 (64192)</t>
  </si>
  <si>
    <t>6300 (9790)</t>
  </si>
  <si>
    <t>9086 (13252)</t>
  </si>
  <si>
    <t>8035 (21263)</t>
  </si>
  <si>
    <t>8874 (23305)</t>
  </si>
  <si>
    <t xml:space="preserve"> / 1711 (3853)</t>
  </si>
  <si>
    <t>/ 1711 (3853)</t>
  </si>
  <si>
    <t>муфта в сборе  (ВЫСОКОНАПОРНАЯ)</t>
  </si>
  <si>
    <t>3788  (4696)</t>
  </si>
  <si>
    <t>крышка передняя (Ш) /задняя (НМШ ) чугун (бронза)</t>
  </si>
  <si>
    <t>9770 (24756)</t>
  </si>
  <si>
    <t>PM-753 PG (WILO) Герм.</t>
  </si>
  <si>
    <t>ХМ 8/40 К-СД</t>
  </si>
  <si>
    <t>0,8м3</t>
  </si>
  <si>
    <t>0,75м3</t>
  </si>
  <si>
    <t>1,57м3</t>
  </si>
  <si>
    <t>3м3</t>
  </si>
  <si>
    <t>63м3</t>
  </si>
  <si>
    <t>12м3</t>
  </si>
  <si>
    <t>1,1 ПТ 25</t>
  </si>
  <si>
    <t>1-3,2/8  МПа</t>
  </si>
  <si>
    <t>1,25-3,2/10  Мпа</t>
  </si>
  <si>
    <t>2,5-6,3/10  Мпа</t>
  </si>
  <si>
    <t xml:space="preserve">Многоступенчатые вертикальные электронасосы Boosta </t>
  </si>
  <si>
    <t>предназначены для водоснабжения, повышения давления,</t>
  </si>
  <si>
    <t>перекачки холодной и горячей воды с температурой до +120°С</t>
  </si>
  <si>
    <t>12,2-6,0</t>
  </si>
  <si>
    <t>Boosta 25-1 02-F-003-EQBE</t>
  </si>
  <si>
    <t>23,7-10,6</t>
  </si>
  <si>
    <t>Boosta 25-1 04-F-003-EQBE</t>
  </si>
  <si>
    <t>1</t>
  </si>
  <si>
    <t>34,8-14,0</t>
  </si>
  <si>
    <t>0,37</t>
  </si>
  <si>
    <t>59,4-26,6</t>
  </si>
  <si>
    <t>65,1-28,5</t>
  </si>
  <si>
    <t>73,3-35,7</t>
  </si>
  <si>
    <t>90,9-43,1</t>
  </si>
  <si>
    <t>Boosta 25-1 06-F-003-EQBE</t>
  </si>
  <si>
    <t>Boosta 25-1 10-F-005-EQBE</t>
  </si>
  <si>
    <t>Boosta 25-1 11-F-005-EQBE</t>
  </si>
  <si>
    <t>Boosta 25-1 12-F-007-EQBE</t>
  </si>
  <si>
    <t>Boosta 25-1 15-F-007-EQBE</t>
  </si>
  <si>
    <t>Boosta 25-1 22-F-011-EQBE</t>
  </si>
  <si>
    <t>134,6-63,5</t>
  </si>
  <si>
    <t>Boosta 25-1 37-F-022-EQBE</t>
  </si>
  <si>
    <t>225,9-108,7</t>
  </si>
  <si>
    <t>44,4-18,5</t>
  </si>
  <si>
    <t>60,0-27,5</t>
  </si>
  <si>
    <t>75,0-34,5</t>
  </si>
  <si>
    <t>Boosta  25-3 12-F-011-EQBE</t>
  </si>
  <si>
    <t>89,6-40,1</t>
  </si>
  <si>
    <t>5</t>
  </si>
  <si>
    <t>30,0-12,2</t>
  </si>
  <si>
    <t>52,7-23,1</t>
  </si>
  <si>
    <t>90,8-40,5</t>
  </si>
  <si>
    <t>194,1-128</t>
  </si>
  <si>
    <t>27,2-10,8</t>
  </si>
  <si>
    <t>161-86</t>
  </si>
  <si>
    <t>23,8-8,3</t>
  </si>
  <si>
    <t>11,8-4,3</t>
  </si>
  <si>
    <t>47,7-21,7</t>
  </si>
  <si>
    <t>60,0-29,0</t>
  </si>
  <si>
    <t>71,8-33,9</t>
  </si>
  <si>
    <t>118,0-57,2</t>
  </si>
  <si>
    <t>179,5-83,9</t>
  </si>
  <si>
    <t>28,7-13,1</t>
  </si>
  <si>
    <t>72,7-34,9</t>
  </si>
  <si>
    <t>Boosta 25-3 06-F-005-EQBE</t>
  </si>
  <si>
    <t>Boosta 25-3 08-F-007-EQBE</t>
  </si>
  <si>
    <t>Boosta 25-3 10-F-011-EQBE</t>
  </si>
  <si>
    <t>Boosta 32-5 04-F-005-EQBE</t>
  </si>
  <si>
    <t>Boosta 32-5 07-F-011-EQBE</t>
  </si>
  <si>
    <t>Boosta 40-10 01-F-007-EQBE</t>
  </si>
  <si>
    <t>Boosta 40-10 04-F-015-EQBE</t>
  </si>
  <si>
    <t>Boosta 40-10 05-F-022-EQBE</t>
  </si>
  <si>
    <t>Boosta 40-10 06-F-022-EQBE</t>
  </si>
  <si>
    <t>Boosta 40-10 10-F-040-EQBE</t>
  </si>
  <si>
    <t>Boosta 40-10 15-F-055-EQBE</t>
  </si>
  <si>
    <t>Boosta 50-15 02-F-022-EQBE</t>
  </si>
  <si>
    <t>Boosta 50-15 05-F-040-EQBE</t>
  </si>
  <si>
    <t>Boosta 32-5 12-F-022-EQBE</t>
  </si>
  <si>
    <t>Boosta 80-46 1-G-040-EQBE</t>
  </si>
  <si>
    <t>Boosta 80-46 6-G-220-EQBE</t>
  </si>
  <si>
    <t>45,416,6</t>
  </si>
  <si>
    <t>Boosta 50-22 03-F-030-EQBE</t>
  </si>
  <si>
    <t>Boosta 100-66 1/1A-G-040-EQBE</t>
  </si>
  <si>
    <t>90х1500</t>
  </si>
  <si>
    <t>Д, ВД № 2,5</t>
  </si>
  <si>
    <t>Д, ВД № 2,7</t>
  </si>
  <si>
    <t>Д, ВД-3,5</t>
  </si>
  <si>
    <t>ВДН-13, ДН-13</t>
  </si>
  <si>
    <t>ВЦ 5-35 №3,55</t>
  </si>
  <si>
    <t>ВЦ 5-35   №4</t>
  </si>
  <si>
    <t>ВЦ 5-45  №2,5</t>
  </si>
  <si>
    <t>ВЦ 5-35;ВЦ 5-45;ВЦ 5-50 №8</t>
  </si>
  <si>
    <t>ВЦ</t>
  </si>
  <si>
    <t>ВP 6-13 № 6,3</t>
  </si>
  <si>
    <t xml:space="preserve">ВP 6-20 №8 </t>
  </si>
  <si>
    <t>1,1*3000</t>
  </si>
  <si>
    <t>ВР 12-26 № 2,5</t>
  </si>
  <si>
    <t>ВР 12-26 № 3,15</t>
  </si>
  <si>
    <t>ВР 12-26  № 3,5</t>
  </si>
  <si>
    <t>ВР 12-26  № 4</t>
  </si>
  <si>
    <t>ВР 12-26  № 4,5</t>
  </si>
  <si>
    <t>№12,5</t>
  </si>
  <si>
    <t>Цены на эл. двиг. от  01.01.2017 с НДС</t>
  </si>
  <si>
    <t>1,1*1000</t>
  </si>
  <si>
    <t>4*1000</t>
  </si>
  <si>
    <t>кВт,об/мин</t>
  </si>
  <si>
    <t>№ 8 схема 1</t>
  </si>
  <si>
    <t>№ 8  схема 1</t>
  </si>
  <si>
    <t xml:space="preserve">№10 </t>
  </si>
  <si>
    <t>7,5*750</t>
  </si>
  <si>
    <t>ВКК-100М</t>
  </si>
  <si>
    <t>ВКК-125М</t>
  </si>
  <si>
    <t>ВКК-160М</t>
  </si>
  <si>
    <t>ВКК-200М</t>
  </si>
  <si>
    <t>ВКК-250М</t>
  </si>
  <si>
    <t>ВКК-315М</t>
  </si>
  <si>
    <t>0,08*2300</t>
  </si>
  <si>
    <t>0,09*2700</t>
  </si>
  <si>
    <t>0,14*2650</t>
  </si>
  <si>
    <t>0,23*2750</t>
  </si>
  <si>
    <t>ВКК-П-100М</t>
  </si>
  <si>
    <t>0,05*2350</t>
  </si>
  <si>
    <t>ПРЕОБРАЗОВАТЕЛИ  ЧАСТОТЫ (ЧРП)</t>
  </si>
  <si>
    <t>Цена насоса</t>
  </si>
  <si>
    <t>5АMН 280 S4  У3 IP23</t>
  </si>
  <si>
    <t>5АМН 200 L2  У3 IP23</t>
  </si>
  <si>
    <t>НПл 125/6,3</t>
  </si>
  <si>
    <t>Насосы шестеренные серии</t>
  </si>
  <si>
    <t>БГ 12-41</t>
  </si>
  <si>
    <t>НПл 12,5-40/6,3</t>
  </si>
  <si>
    <t>Г 11-11А без дв.</t>
  </si>
  <si>
    <t xml:space="preserve">Г 11-21 без дв. </t>
  </si>
  <si>
    <t xml:space="preserve">Г 11-23А без дв. </t>
  </si>
  <si>
    <t>БГ 11-11Б/А</t>
  </si>
  <si>
    <t>ВГ 11-11Б фл.</t>
  </si>
  <si>
    <t>БГ 11-21</t>
  </si>
  <si>
    <t>БГ 11-22</t>
  </si>
  <si>
    <t>БГ 11-23</t>
  </si>
  <si>
    <t>НПл 8-16/6,3</t>
  </si>
  <si>
    <t>НПл 45-56/16</t>
  </si>
  <si>
    <t>НПл 45-8/16</t>
  </si>
  <si>
    <t>НПл 16/16</t>
  </si>
  <si>
    <t>НПл 5-12,5/16</t>
  </si>
  <si>
    <t>Подача л/мин.</t>
  </si>
  <si>
    <t>НПл 8/16</t>
  </si>
  <si>
    <t>НПл 12,5/16</t>
  </si>
  <si>
    <t>9,7-35,7</t>
  </si>
  <si>
    <t>НПл 12,5/20</t>
  </si>
  <si>
    <t>5,3-5,3</t>
  </si>
  <si>
    <t>5,3-14,4</t>
  </si>
  <si>
    <t xml:space="preserve">  5-5</t>
  </si>
  <si>
    <t>5,8-12,7</t>
  </si>
  <si>
    <t>56,7-56,7</t>
  </si>
  <si>
    <t>54-54</t>
  </si>
  <si>
    <t>56,7-71,4</t>
  </si>
  <si>
    <t>56,7-5,3</t>
  </si>
  <si>
    <t>56,7-8,9</t>
  </si>
  <si>
    <t>54-5</t>
  </si>
  <si>
    <t>НПл 63-125/6,3</t>
  </si>
  <si>
    <t>53,8-110,4</t>
  </si>
  <si>
    <t>ГНОМ 16-16 ЕХ    ВЗР.</t>
  </si>
  <si>
    <t>Гном 53-10 с «Лоцман-20» и попл.</t>
  </si>
  <si>
    <t>Гном 40-25 с «Лоцман-20» и попл.</t>
  </si>
  <si>
    <t>Гном 25-20 с «Лоцман-20» и попл.</t>
  </si>
  <si>
    <t>КОНСОЛЬНО-МОНОБЛОЧНЫЕ НАСОСЫ (с-сальн.упл.,т-торц упл.)</t>
  </si>
  <si>
    <t xml:space="preserve"> СМС 80-50-200</t>
  </si>
  <si>
    <t xml:space="preserve"> СМС 150-125-315</t>
  </si>
  <si>
    <t xml:space="preserve">Гном 16-16 Тр с HMS Control G-4 </t>
  </si>
  <si>
    <t xml:space="preserve">Гном 25-20 Тр с HMS Control G-8 </t>
  </si>
  <si>
    <t xml:space="preserve">Гном 40-25 с HMS Control G-13 </t>
  </si>
  <si>
    <t xml:space="preserve">Гном 40-25 Тр с HMS Control G-13 </t>
  </si>
  <si>
    <t xml:space="preserve">Гном 53-10 с HMS Control G-10 </t>
  </si>
  <si>
    <t xml:space="preserve">Гном 53-10 Тр с HMS Control G-10 </t>
  </si>
  <si>
    <t>ХМ 2/30-К5</t>
  </si>
  <si>
    <t>ХМ 6/20-К5</t>
  </si>
  <si>
    <t>Х 2/30Р-СД</t>
  </si>
  <si>
    <t>Х 80-50-200К-СД</t>
  </si>
  <si>
    <t xml:space="preserve">Х 100-80-160Д-С </t>
  </si>
  <si>
    <t>Х 100-80-160К-СД</t>
  </si>
  <si>
    <t xml:space="preserve">Х 50-32-125 Д-СД  </t>
  </si>
  <si>
    <t>Х 50-32-125 К-СД</t>
  </si>
  <si>
    <t xml:space="preserve">Х 65-50-125 К-СД  </t>
  </si>
  <si>
    <t>Х 65-50-160 К-СД</t>
  </si>
  <si>
    <t>Х 80-65-160 К-СД</t>
  </si>
  <si>
    <t>Х 80-50-200Д-СД</t>
  </si>
  <si>
    <t>Х 100-65-200К-СД</t>
  </si>
  <si>
    <t>Х-Е-80-50-200 5-К</t>
  </si>
  <si>
    <t xml:space="preserve">АХВМС 50-32-125-К </t>
  </si>
  <si>
    <t xml:space="preserve">АХ 3/15К-СД </t>
  </si>
  <si>
    <t xml:space="preserve">АИР 80 L6 </t>
  </si>
  <si>
    <t>1,5*1000</t>
  </si>
  <si>
    <t xml:space="preserve">АИР 100 L6 </t>
  </si>
  <si>
    <t>5АМ 112 МА6</t>
  </si>
  <si>
    <t>3*1000</t>
  </si>
  <si>
    <t>4,0*1000</t>
  </si>
  <si>
    <t>5АМ 112М4</t>
  </si>
  <si>
    <t xml:space="preserve">АИРМ 132S6 </t>
  </si>
  <si>
    <t xml:space="preserve">АИР 112М2  </t>
  </si>
  <si>
    <t xml:space="preserve">АИРМ 132S4 </t>
  </si>
  <si>
    <t xml:space="preserve">АИРМ 132М6 </t>
  </si>
  <si>
    <t xml:space="preserve">АИРМ 132М2  </t>
  </si>
  <si>
    <t xml:space="preserve">АИРМ 132М4  </t>
  </si>
  <si>
    <t xml:space="preserve">5А 160 S6 </t>
  </si>
  <si>
    <t xml:space="preserve">АИР 160S2 </t>
  </si>
  <si>
    <t>АИР 160S4</t>
  </si>
  <si>
    <t>5А 160М6</t>
  </si>
  <si>
    <t>А 180М6</t>
  </si>
  <si>
    <t>5А 200М8</t>
  </si>
  <si>
    <t>АИР 180S4</t>
  </si>
  <si>
    <t>АИР 180S2</t>
  </si>
  <si>
    <t>5А 200М6</t>
  </si>
  <si>
    <t>А 200L8</t>
  </si>
  <si>
    <t>А 180М2</t>
  </si>
  <si>
    <t xml:space="preserve">А 180М4 </t>
  </si>
  <si>
    <t xml:space="preserve">Х 65-50-125 Д-СД  </t>
  </si>
  <si>
    <t>АХ 50-32-125К-СД</t>
  </si>
  <si>
    <t>ХП 2/30К-5</t>
  </si>
  <si>
    <t>АХП 6/20-0,8-К-СД(55)</t>
  </si>
  <si>
    <t>К 150-125-400/4</t>
  </si>
  <si>
    <t>АИР280S2</t>
  </si>
  <si>
    <t>АИР280S4</t>
  </si>
  <si>
    <t xml:space="preserve"> (Общепромышленные) IP23 </t>
  </si>
  <si>
    <t>5АMН 280 М6  У3 IP23</t>
  </si>
  <si>
    <t>5АMН 280 М2  У3 IP23</t>
  </si>
  <si>
    <t>5АMН 280 М4  У3 IP23</t>
  </si>
  <si>
    <t>5АMН 315 М6  У3 IP23</t>
  </si>
  <si>
    <t>ВР 80-75 низкого давления  ВР 80-70</t>
  </si>
  <si>
    <t>ДЛЯ МОНОБЛОЧНЫХ НАСОСОВ</t>
  </si>
  <si>
    <t>АИР 80 В2Ж</t>
  </si>
  <si>
    <t xml:space="preserve">АИР 90 L2Ж </t>
  </si>
  <si>
    <t xml:space="preserve">АИР 100 L2Ж </t>
  </si>
  <si>
    <t>5АМ 112 М2Ж</t>
  </si>
  <si>
    <t xml:space="preserve">АИР 160 S2  Ж </t>
  </si>
  <si>
    <t>АИР 160 М4Ж</t>
  </si>
  <si>
    <t>АИР 180 М2Ж</t>
  </si>
  <si>
    <t>АИР280S8</t>
  </si>
  <si>
    <t>АИР 315S10</t>
  </si>
  <si>
    <t>55*600</t>
  </si>
  <si>
    <t xml:space="preserve"> Д, ДН  и ВД, ВДН  схема №1</t>
  </si>
  <si>
    <t>АИР 315М10</t>
  </si>
  <si>
    <t>75*600</t>
  </si>
  <si>
    <t xml:space="preserve">Дымососы и вентиляторы дутьевые  </t>
  </si>
  <si>
    <t xml:space="preserve"> ВР 86-77, ВЦ 4-70</t>
  </si>
  <si>
    <t xml:space="preserve">Г 11-22А без дв. </t>
  </si>
  <si>
    <t>БГ 11-24А</t>
  </si>
  <si>
    <t>БГ 11-25А</t>
  </si>
  <si>
    <t>ПОМПА</t>
  </si>
  <si>
    <t>П-25М с основанием</t>
  </si>
  <si>
    <t>П-50М с основанием</t>
  </si>
  <si>
    <t>П-100М с основанием</t>
  </si>
  <si>
    <t xml:space="preserve">Вентиляторы канальные круглые </t>
  </si>
  <si>
    <t>ВКК  в оцинк корпусе</t>
  </si>
  <si>
    <t>№ 3,55</t>
  </si>
  <si>
    <t>0,75*1500</t>
  </si>
  <si>
    <t>ВДН-6,3; ДН-6,3</t>
  </si>
  <si>
    <t>Вентиляторы радиальные ВР 280-46</t>
  </si>
  <si>
    <t xml:space="preserve"> среднего давления (ВЦ 14-46)</t>
  </si>
  <si>
    <t>Вентиляторы крышные ВКР (ВКРМ, ВКРЦ)</t>
  </si>
  <si>
    <t>№ 2</t>
  </si>
  <si>
    <t>№2,15</t>
  </si>
  <si>
    <t>№3,15</t>
  </si>
  <si>
    <t>№4</t>
  </si>
  <si>
    <t>№5</t>
  </si>
  <si>
    <t>ВКК-П-125М</t>
  </si>
  <si>
    <t>№6,3</t>
  </si>
  <si>
    <t>ВР 12-26  № 5</t>
  </si>
  <si>
    <t>ВДН-12,5; ДН-12,5</t>
  </si>
  <si>
    <t>ВДН-11,2; ДН-11,2</t>
  </si>
  <si>
    <t>RVL 7,5кВт 16A 380в IP21</t>
  </si>
  <si>
    <t>RVL 5,5кВт 14A   380в IP21</t>
  </si>
  <si>
    <t>RVL 11кВт  23A 380в IP21</t>
  </si>
  <si>
    <t xml:space="preserve">RI 18,5/22кВт  38/45A </t>
  </si>
  <si>
    <t xml:space="preserve">RI 15/18,5кВт  32/38A </t>
  </si>
  <si>
    <t xml:space="preserve">RI 30/37кВт  60/75A </t>
  </si>
  <si>
    <t>RVL 4кВт  12А   380в IP21</t>
  </si>
  <si>
    <t>RVL 3кВт  9А  380в IP21</t>
  </si>
  <si>
    <t>RVL 2кВт  6А  380в IP21</t>
  </si>
  <si>
    <t xml:space="preserve">Мощность </t>
  </si>
  <si>
    <t>VACON 55кВт 105A 380B IP21</t>
  </si>
  <si>
    <t>VACON  15кВт  31A, 380B</t>
  </si>
  <si>
    <t xml:space="preserve">Schneider Elektrik  45кВт  380B </t>
  </si>
  <si>
    <t xml:space="preserve">Schneider Elektrik  55кВт  380B </t>
  </si>
  <si>
    <t xml:space="preserve">Schneider Elektrik  160кВт  380B </t>
  </si>
  <si>
    <t xml:space="preserve">Schneider Elektrik  200кВт  380B </t>
  </si>
  <si>
    <t xml:space="preserve">Поставка торцовых уплотнений, запасных частей  для насосов  Grundfos, Calpeda, WILO,  Pedrollo и других. </t>
  </si>
  <si>
    <t>3ЭЦВ 12-160-65 нро</t>
  </si>
  <si>
    <t xml:space="preserve"> E-mail: tpno@bk.ru; tpno1@bk.ru;  http://gidroap.ru</t>
  </si>
  <si>
    <t xml:space="preserve">СУ3-10, ток 3-10А </t>
  </si>
  <si>
    <t>HMS Control ST-4-2-КЧ УХЛ4</t>
  </si>
  <si>
    <t xml:space="preserve">СУ3-40, ток10-40А  </t>
  </si>
  <si>
    <t>HMS Control ST-6-2-КЧ УХЛ4</t>
  </si>
  <si>
    <t>ЭЦВ 8-46-60</t>
  </si>
  <si>
    <t>ЭЦВ 8-46-90</t>
  </si>
  <si>
    <t>ЭЦВ 8-65-125</t>
  </si>
  <si>
    <t>К 150-125-250</t>
  </si>
  <si>
    <t xml:space="preserve"> КМ 50-32-125-с</t>
  </si>
  <si>
    <t xml:space="preserve"> КМ 50-32-125а-с</t>
  </si>
  <si>
    <t xml:space="preserve"> КМ 65-50-125-с</t>
  </si>
  <si>
    <t xml:space="preserve"> КМ 65-50-160-с</t>
  </si>
  <si>
    <t xml:space="preserve"> КМ 80-65-160-с</t>
  </si>
  <si>
    <t xml:space="preserve"> КМ 80-50-200-с</t>
  </si>
  <si>
    <t xml:space="preserve"> КМ 100-80-160-с</t>
  </si>
  <si>
    <t xml:space="preserve"> КМ 100-65-200-с</t>
  </si>
  <si>
    <t xml:space="preserve"> КМ 100-65-250-с</t>
  </si>
  <si>
    <t xml:space="preserve"> КМ 150-125-250-с</t>
  </si>
  <si>
    <t>3кВт</t>
  </si>
  <si>
    <t>НМШФ 0,6-25Ю</t>
  </si>
  <si>
    <t>0.75</t>
  </si>
  <si>
    <t>0,75*1000</t>
  </si>
  <si>
    <t xml:space="preserve"> ВК 5/24А (5/32А)</t>
  </si>
  <si>
    <t xml:space="preserve"> ВКС 5/24А (5/32А)</t>
  </si>
  <si>
    <t>ЦНСг (ЦНС) 105-196</t>
  </si>
  <si>
    <t>**-преимущества насосов 2К- t до 120˚C;КПД-до 79%;экономия эл.энергии 3-5%</t>
  </si>
  <si>
    <t>НМШФ 0.8-25Ю</t>
  </si>
  <si>
    <t>ДОГ</t>
  </si>
  <si>
    <t>СД 80/32</t>
  </si>
  <si>
    <t>СД 100/40</t>
  </si>
  <si>
    <t>СД 50/10</t>
  </si>
  <si>
    <t>СД 25/14</t>
  </si>
  <si>
    <t>СД  32/40</t>
  </si>
  <si>
    <t>СД 250/22,5</t>
  </si>
  <si>
    <t>СД 450/22,5</t>
  </si>
  <si>
    <t>СД 160/10 /СД 160/45</t>
  </si>
  <si>
    <t>Корпус насоса</t>
  </si>
  <si>
    <t xml:space="preserve">Патрубок всасывающий </t>
  </si>
  <si>
    <t xml:space="preserve">Гайка колпачковая </t>
  </si>
  <si>
    <t xml:space="preserve">Вал  </t>
  </si>
  <si>
    <t xml:space="preserve">Муфта в сборе   </t>
  </si>
  <si>
    <t xml:space="preserve">Колесо рабочее </t>
  </si>
  <si>
    <t xml:space="preserve">Втулка защитная                           ( в корпусе) </t>
  </si>
  <si>
    <t>Кронштейн насоса</t>
  </si>
  <si>
    <t xml:space="preserve">Втулка защитная </t>
  </si>
  <si>
    <t>* Цена по запросу</t>
  </si>
  <si>
    <t>Крышка подшипника</t>
  </si>
  <si>
    <t>Корпус  насоса</t>
  </si>
  <si>
    <t>Крышка сальника</t>
  </si>
  <si>
    <t>ВВН 1-075</t>
  </si>
  <si>
    <t>Водоотделитель</t>
  </si>
  <si>
    <t>Ротор</t>
  </si>
  <si>
    <t>1ЦНСГ 40 (38)</t>
  </si>
  <si>
    <t>Аппарат направляющий в сборе</t>
  </si>
  <si>
    <t>Ответные фланцы с крепежом и заглушками</t>
  </si>
  <si>
    <t>Вал   (40-44)</t>
  </si>
  <si>
    <t>Вал   (60-66)</t>
  </si>
  <si>
    <t>1ЦНСГ 60</t>
  </si>
  <si>
    <r>
      <t xml:space="preserve">Поставка торцовых уплотнений, запасных частей  для насосов  Grundfos, Calpeda, WILO,  Pedrollo и других.   </t>
    </r>
    <r>
      <rPr>
        <b/>
        <sz val="11"/>
        <rFont val="Arial"/>
        <family val="2"/>
      </rPr>
      <t xml:space="preserve"> стр. 4 из 8</t>
    </r>
  </si>
  <si>
    <t>Зап.части к насосам:  ЭЦВ, 2ЭЦВ, 3ЭЦВ,  ФГ, ФНГ, КС, СЭ, ЦН, СДВ, ГНОМ  по запросу.</t>
  </si>
  <si>
    <t>Зап.части к насосам:  ЭЦВ, 2ЭЦВ, 3ЭЦВ, 1К, Д, СМ, СД, ВК, ВКС ФГ, ФНГ, НМШ, ВВН, ЦНС(г), КС, СЭ, ЦН и др.</t>
  </si>
  <si>
    <t xml:space="preserve"> E-mail: tpno@bk.ru; tpno1@bk.ru; http://gidroap.ru</t>
  </si>
  <si>
    <t>Д 200-36а</t>
  </si>
  <si>
    <t>НД 1,0-40/100К (Д)14</t>
  </si>
  <si>
    <t>Тульское предприятиенасосного оборудования</t>
  </si>
  <si>
    <t>"Г И Д Р О А П П А Р А Т У Р А"</t>
  </si>
  <si>
    <t xml:space="preserve">    </t>
  </si>
  <si>
    <t>г. Тула, Ханинский проезд., д.23</t>
  </si>
  <si>
    <t>Тел:(4872) 700-547, 700-546, 37-69-85</t>
  </si>
  <si>
    <t>E-mail: tpno@bk.ru; tpno1@bk.ru; tpno2@bk.ru</t>
  </si>
  <si>
    <t>Тел/факс:(4872)70-05-46, 37-69-85</t>
  </si>
  <si>
    <t>http://gidroap.ru</t>
  </si>
  <si>
    <t>Моб.  8 910-704-82-74</t>
  </si>
  <si>
    <t xml:space="preserve">  насосы скважинные </t>
  </si>
  <si>
    <t xml:space="preserve">Реализуем насосы с рабочими колесами из:
-пластмассы армированной нерж. сталью (без обозначения);-нержавеющей стали (нрк);  
-нерж. стали и отвод из нерж. стали (нро);-чугуна легированного (чл);-Noryl (noryl);  </t>
  </si>
  <si>
    <t>Срок гарантии-24 месяца</t>
  </si>
  <si>
    <t>розничная</t>
  </si>
  <si>
    <t>оптовая</t>
  </si>
  <si>
    <t>ЭЦВ 4-1,5-15 армлен</t>
  </si>
  <si>
    <t>ЭЦВ 4-1,5-25 армлен</t>
  </si>
  <si>
    <t>ЭЦВ 4-1,5-35 армлен</t>
  </si>
  <si>
    <t>ЭЦВ 4-1,5-40 армлен</t>
  </si>
  <si>
    <t>ЭЦВ 4-1,5-50 армлен</t>
  </si>
  <si>
    <t>ЭЦВ 4-1,5-65 армлен</t>
  </si>
  <si>
    <t>ЭЦВ 4-1,5-80 армлен</t>
  </si>
  <si>
    <t>ЭЦВ 4-1,5-100 армлен</t>
  </si>
  <si>
    <t>ЭЦВ 4-1,5-120армлен</t>
  </si>
  <si>
    <t>ЭЦВ 4-1,5-140 армлен</t>
  </si>
  <si>
    <t>ЭЦВ 4-1,5-160 армлен</t>
  </si>
  <si>
    <t>ЭЦВ 4-1,5-180 армлен</t>
  </si>
  <si>
    <t>ЭЦВ 4-1,5-200 армлен</t>
  </si>
  <si>
    <t>ЭЦВ 4-2,5-15 армлен</t>
  </si>
  <si>
    <t>ЭЦВ 8-25-15</t>
  </si>
  <si>
    <t>ЭЦВ 4-2,5-25 армлен</t>
  </si>
  <si>
    <t>ЭЦВ 4-2,5-35 армлен</t>
  </si>
  <si>
    <t>ЭЦВ 4-2,5-40 армлен</t>
  </si>
  <si>
    <t>ЭЦВ 4-2,5-50 армлен</t>
  </si>
  <si>
    <t>ЭЦВ 4-2,5-65</t>
  </si>
  <si>
    <t>ЭЦВ 4-2,5-65 армлен</t>
  </si>
  <si>
    <t>ЭЦВ 4-2,5-80 армлен</t>
  </si>
  <si>
    <t>ЭЦВ 4-2,5-100</t>
  </si>
  <si>
    <t>ЭЦВ 4-2,5-100 армлен</t>
  </si>
  <si>
    <t>ЭЦВ 4-2,5-120</t>
  </si>
  <si>
    <t>ЭЦВ 8-25-90</t>
  </si>
  <si>
    <t>ЭЦВ 4-2,5-120 армлен</t>
  </si>
  <si>
    <t>ЭЦВ 4-2,5-140</t>
  </si>
  <si>
    <t>ЭЦВ 4-2,5-140 армлен</t>
  </si>
  <si>
    <t>ЭЦВ 4-2,5-160 армлен</t>
  </si>
  <si>
    <t>ЭЦВ 4-2,5-160</t>
  </si>
  <si>
    <t>ЭЦВ 4-2,5-180 армлен</t>
  </si>
  <si>
    <t>ЭЦВ 4-2,5-200</t>
  </si>
  <si>
    <t>ЭЦВ 4-2,5-200 армлен</t>
  </si>
  <si>
    <t>ЭЦВ 4-4-20 армлен</t>
  </si>
  <si>
    <t>ЭЦВ 4-4-30 армлен</t>
  </si>
  <si>
    <t>ЭЦВ 4-4-40 армлен</t>
  </si>
  <si>
    <t>ЭЦВ 4-4-45</t>
  </si>
  <si>
    <t>ЭЦВ 4-4-50 армлен</t>
  </si>
  <si>
    <t>ЭЦВ 4-4-60</t>
  </si>
  <si>
    <t>ЭЦВ 4-4-60 армлен</t>
  </si>
  <si>
    <t>ЭЦВ 8-25-160</t>
  </si>
  <si>
    <t>ЭЦВ 4-4-80 армлен</t>
  </si>
  <si>
    <t>ЭЦВ 4-4-100</t>
  </si>
  <si>
    <t>ЭЦВ 4-4-100 армлен</t>
  </si>
  <si>
    <t>ЭЦВ 4-4-120</t>
  </si>
  <si>
    <t>ЭЦВ 4-4-120 армлен</t>
  </si>
  <si>
    <t>ЭЦВ 4-4-140</t>
  </si>
  <si>
    <t>ЭЦВ 8-25-200</t>
  </si>
  <si>
    <t>ЭЦВ 4-4-140 армлен</t>
  </si>
  <si>
    <t>ЭЦВ 8-25-220</t>
  </si>
  <si>
    <t>ЭЦВ 4-4-160 армлен</t>
  </si>
  <si>
    <t>ЭЦВ 8-25-220 noryl</t>
  </si>
  <si>
    <t>ЭЦВ 4-4-180 армлен</t>
  </si>
  <si>
    <t>ЭЦВ 4-4-200 армлен</t>
  </si>
  <si>
    <t>ЭЦВ 4-6,5-70</t>
  </si>
  <si>
    <t>ЭЦВ 4-6,5-115</t>
  </si>
  <si>
    <t>ЭЦВ 8-25-250</t>
  </si>
  <si>
    <t>ЭЦВ 4-6,5-130</t>
  </si>
  <si>
    <t>ЭЦВ 8-25-270</t>
  </si>
  <si>
    <t>ЭЦВ 4-6,5-150</t>
  </si>
  <si>
    <t>ЭЦВ 4-10-40</t>
  </si>
  <si>
    <t>ЭЦВ 4-10-55</t>
  </si>
  <si>
    <t>ЭЦВ 4-10-85</t>
  </si>
  <si>
    <t>ЭЦВ 4-10-95</t>
  </si>
  <si>
    <t>ЭЦВ 5-4-60 армлен</t>
  </si>
  <si>
    <t>ЭЦВ 8-25-350</t>
  </si>
  <si>
    <t>ЭЦВ 5-4-75 армлен</t>
  </si>
  <si>
    <t>ЭЦВ 8-25-350 noryl</t>
  </si>
  <si>
    <t>ЭЦВ 5-4-80 армлен</t>
  </si>
  <si>
    <t>ЭЦВ 8-25-370</t>
  </si>
  <si>
    <t>ЭЦВ 8-25-370 noryl</t>
  </si>
  <si>
    <t>ЭЦВ 5-4-100 армлен</t>
  </si>
  <si>
    <t>ЭЦВ 5-4-125</t>
  </si>
  <si>
    <t>ЭЦВ 5-4-125 армлен</t>
  </si>
  <si>
    <t>ЭЦВ 5-4-135 армлен</t>
  </si>
  <si>
    <t>ЭЦВ 5-4-160</t>
  </si>
  <si>
    <t>ЭЦВ 8-40-15 нрк</t>
  </si>
  <si>
    <t>ЭЦВ 5-4-160 армлен</t>
  </si>
  <si>
    <t>ЭЦВ 8-40-25 noryl</t>
  </si>
  <si>
    <t>ЭЦВ 5-4-180 армлен</t>
  </si>
  <si>
    <t>ЭЦВ 8-40-30 noryl</t>
  </si>
  <si>
    <t>ЭЦВ 5-4-200 армлен</t>
  </si>
  <si>
    <t>ЭЦВ 8-40-30</t>
  </si>
  <si>
    <t>ЭЦВ 5-4-220 армлен</t>
  </si>
  <si>
    <t>ЭЦВ 8-40-30 нрк</t>
  </si>
  <si>
    <t>ЭЦВ 5-6,5-50</t>
  </si>
  <si>
    <t>ЭЦВ 8-40-35 noryl</t>
  </si>
  <si>
    <t>ЭЦВ 5-6,5-50 армлен</t>
  </si>
  <si>
    <t>ЭЦВ 5-6,5-60 армлен</t>
  </si>
  <si>
    <t>ЭЦВ 5-6,5-65 армлен</t>
  </si>
  <si>
    <t>ЭЦВ 5-6,5-65</t>
  </si>
  <si>
    <t>ЭЦВ 5-6,5-80</t>
  </si>
  <si>
    <t>ЭЦВ 5-6,5-80 армлен</t>
  </si>
  <si>
    <t>ЭЦВ 5-6,5-80Х</t>
  </si>
  <si>
    <t>ЭЦВ 5-6,5-95 армлен</t>
  </si>
  <si>
    <t>ЭЦВ 5-6,5-100</t>
  </si>
  <si>
    <t>ЭЦВ 5-6,5-100 армлен</t>
  </si>
  <si>
    <t>ЭЦВ 8-40-70 нрк</t>
  </si>
  <si>
    <t>ЭЦВ 5-6,5-120</t>
  </si>
  <si>
    <t>ЭЦВ 5-6,5-120 армлен</t>
  </si>
  <si>
    <t>ЭЦВ 5-6,5-140</t>
  </si>
  <si>
    <t>ЭЦВ 5-6,5-140 армлен</t>
  </si>
  <si>
    <t>ЭЦВ 5-6,5-145 армлен</t>
  </si>
  <si>
    <t>ЭЦВ 5-6,5-170 армлен</t>
  </si>
  <si>
    <t>ЭЦВ 5-6,5-200 армлен</t>
  </si>
  <si>
    <t>ЭЦВ 5-6,5-240 армлен</t>
  </si>
  <si>
    <t>ЭЦВ 5-10-50 армлен</t>
  </si>
  <si>
    <t>ЭЦВ 5-10-65 армлен</t>
  </si>
  <si>
    <t>ЭЦВ 5-10-80 армлен</t>
  </si>
  <si>
    <t>ЭЦВ 5-10-95 армлен</t>
  </si>
  <si>
    <t>ЭЦВ 8-40-135</t>
  </si>
  <si>
    <t>ЭЦВ 5-10-110 армлен</t>
  </si>
  <si>
    <t>ЭЦВ 8-40-135 нрк</t>
  </si>
  <si>
    <t>ЭЦВ 5-10-125 армлен</t>
  </si>
  <si>
    <t>ЭЦВ 8-40-135 noryl</t>
  </si>
  <si>
    <t>ЭЦВ 5-10-140 армлен</t>
  </si>
  <si>
    <t>ЭЦВ 8-40-140 noryl</t>
  </si>
  <si>
    <t>ЭЦВ 5-10-150 армлен</t>
  </si>
  <si>
    <t>ЭЦВ 6-4-70</t>
  </si>
  <si>
    <t>ЭЦВ 6-4-70 армлен</t>
  </si>
  <si>
    <t>ЭЦВ 6-4-90 армлен</t>
  </si>
  <si>
    <t>ЭЦВ 8-40-160</t>
  </si>
  <si>
    <t>ЭЦВ 8-40-160 нрк</t>
  </si>
  <si>
    <t>ЭЦВ 6-4-100 армлен</t>
  </si>
  <si>
    <t>ЭЦВ 6-4-130</t>
  </si>
  <si>
    <t>ЭЦВ 6-4-130 армлен</t>
  </si>
  <si>
    <t>ЭЦВ 6-4-140 армлен</t>
  </si>
  <si>
    <t>ЭЦВ 6-4-160 армлен</t>
  </si>
  <si>
    <t>ЭЦВ 6-4-180 армлен</t>
  </si>
  <si>
    <t>ЭЦВ 6-4-190</t>
  </si>
  <si>
    <t>ЭЦВ 6-4-190 армлен</t>
  </si>
  <si>
    <t>ЭЦВ 8-40-230</t>
  </si>
  <si>
    <t>ЭЦВ 6-4-300</t>
  </si>
  <si>
    <t>ЭЦВ 8-40-230 noryl</t>
  </si>
  <si>
    <t>ЭЦВ 6-6,3-85 армлен</t>
  </si>
  <si>
    <t>ЭЦВ 8-40-230 нрк</t>
  </si>
  <si>
    <t>ЭЦВ 6-6,3-95 армлен</t>
  </si>
  <si>
    <t>ЭЦВ 8-40-260</t>
  </si>
  <si>
    <t>ЭЦВ 6-6,3-125 армлен</t>
  </si>
  <si>
    <t>ЭЦВ 8-40-260 нрк</t>
  </si>
  <si>
    <t>ЭЦВ 6-6,5-20 армлен</t>
  </si>
  <si>
    <t>ЭЦВ 8-40-260 noryl</t>
  </si>
  <si>
    <t>ЭЦВ 6-6,5-35 армлен</t>
  </si>
  <si>
    <t>ЭЦВ 8-46-40</t>
  </si>
  <si>
    <t>договорная</t>
  </si>
  <si>
    <t>ЭЦВ 6-6,5-50 армлен</t>
  </si>
  <si>
    <t>ЭЦВ 6-6,5-60</t>
  </si>
  <si>
    <t>ЭЦВ 6-6,5-60 армлен</t>
  </si>
  <si>
    <t>ЭЦВ 8-46-120</t>
  </si>
  <si>
    <t>ЭЦВ 6-6,5-65 армлен</t>
  </si>
  <si>
    <t>ЭЦВ 8-46-150</t>
  </si>
  <si>
    <t>ЭЦВ 6-6,5-75 армлен</t>
  </si>
  <si>
    <t>ЭЦВ 8-46-180</t>
  </si>
  <si>
    <t>ЭЦВ 8-46-200</t>
  </si>
  <si>
    <t>ЭЦВ 6-6,5-85 армлен</t>
  </si>
  <si>
    <t>ЭЦВ 6-6,5-90 армлен</t>
  </si>
  <si>
    <t>ЭЦВ 6-6,5-105</t>
  </si>
  <si>
    <t>ЭЦВ 6-6,5-105 армлен</t>
  </si>
  <si>
    <t>ЭЦВ 6-6,5-120 армлен</t>
  </si>
  <si>
    <t>ЭЦВ 6-6,5-125 армлен</t>
  </si>
  <si>
    <t>ЭЦВ 8-65-55</t>
  </si>
  <si>
    <t>ЭЦВ 6-6,5-140</t>
  </si>
  <si>
    <t>ЭЦВ 6-6,5-140 армлен</t>
  </si>
  <si>
    <t>ЭЦВ 6-6,5-150 армлен</t>
  </si>
  <si>
    <t>ЭЦВ 6-6.5-160</t>
  </si>
  <si>
    <t>ЭЦВ 6-6,5-160 армлен</t>
  </si>
  <si>
    <t>ЭЦВ 6-6,5-180 армлен</t>
  </si>
  <si>
    <t>ЭЦВ 6-6,5-185 армлен</t>
  </si>
  <si>
    <t>ЭЦВ 6-6,5-185</t>
  </si>
  <si>
    <t>ЭЦВ 8-65-80</t>
  </si>
  <si>
    <t>ЭЦВ 6-6,5-200армлен</t>
  </si>
  <si>
    <t>ЭЦВ 6-6,5-215 армлен</t>
  </si>
  <si>
    <t>ЭЦВ 6-6,5-225</t>
  </si>
  <si>
    <t>ЭЦВ 6-6,5-225 армлен</t>
  </si>
  <si>
    <t>ЭЦВ 6-6,5-250 армлен</t>
  </si>
  <si>
    <t>ЭЦВ 6-6,5-275</t>
  </si>
  <si>
    <t>ЭЦВ 6-6,5-275 армлен</t>
  </si>
  <si>
    <t>ЭЦВ 6-6,5-280 армлен</t>
  </si>
  <si>
    <t>ЭЦВ 8-65-135</t>
  </si>
  <si>
    <t>ЭЦВ 6-6,5-300</t>
  </si>
  <si>
    <t>ЭЦВ 8-65-135 noryl</t>
  </si>
  <si>
    <t>ЭЦВ 6-6,5-300 армлен</t>
  </si>
  <si>
    <t>ЭЦВ 6-6,5-325 армлен</t>
  </si>
  <si>
    <t>ЭЦВ 6-10-20</t>
  </si>
  <si>
    <t>ЭЦВ 8-65-160</t>
  </si>
  <si>
    <t>ЭЦВ 6-10-20 армлен</t>
  </si>
  <si>
    <t>ЭЦВ 8-65-160 noryl</t>
  </si>
  <si>
    <t>ЭЦВ 6-10-30</t>
  </si>
  <si>
    <t>ЭЦВ 6-10-30 армлен</t>
  </si>
  <si>
    <t>ЭЦВ 6-10-35 армлен</t>
  </si>
  <si>
    <t>ЭЦВ 6-10-40 армлен</t>
  </si>
  <si>
    <t>ЭЦВ 6-10-40</t>
  </si>
  <si>
    <t>ЭЦВ 6-10-50</t>
  </si>
  <si>
    <t>ЭЦВ 6-10-50 армлен</t>
  </si>
  <si>
    <t>ЭЦВ 6-10-60 армлен</t>
  </si>
  <si>
    <t>ЭЦВ 6-10-65</t>
  </si>
  <si>
    <t>ЭЦВ 6-10-65 армлен</t>
  </si>
  <si>
    <t>ЭЦВ 6-10-70 армлен</t>
  </si>
  <si>
    <t>ЭЦВ 6-10-80</t>
  </si>
  <si>
    <t>ЭЦВ 6-10-80 армлен</t>
  </si>
  <si>
    <t>ЭЦВ 6-10-90 армлен</t>
  </si>
  <si>
    <t>ЭЦВ 6-10-90</t>
  </si>
  <si>
    <t>ЭЦВ 6-10-100</t>
  </si>
  <si>
    <t>ЭЦВ 6-10-100 армлен</t>
  </si>
  <si>
    <t>ЭЦВ 6-10-110</t>
  </si>
  <si>
    <t>ЭЦВ 6-10-110 армлен</t>
  </si>
  <si>
    <t>ЭЦВ 6-10-120 армлен</t>
  </si>
  <si>
    <t>ЭЦВ 6-10-130</t>
  </si>
  <si>
    <t>ЭЦВ 6-10-130 армлен</t>
  </si>
  <si>
    <t>ЭЦВ 6-10-140</t>
  </si>
  <si>
    <t>ЭЦВ 10-65-300 нрк</t>
  </si>
  <si>
    <t>ЭЦВ 6-10-140 армлен</t>
  </si>
  <si>
    <t>ЭЦВ 10-65-325 нрк</t>
  </si>
  <si>
    <t>ЭЦВ 6-10-150</t>
  </si>
  <si>
    <t>ЭЦВ 10-77-65 нрк</t>
  </si>
  <si>
    <t>ЭЦВ 6-10-150 армлен</t>
  </si>
  <si>
    <t>ЭЦВ 10-77-100 нрк</t>
  </si>
  <si>
    <t>ЭЦВ 6-10-160</t>
  </si>
  <si>
    <t>ЭЦВ 10-77-130 нрк</t>
  </si>
  <si>
    <t>ЭЦВ 6-10-160 армлен</t>
  </si>
  <si>
    <t>ЭЦВ 10-77-165 нрк</t>
  </si>
  <si>
    <t>ЭЦВ 6-10-170</t>
  </si>
  <si>
    <t>ЭЦВ 10-77-200 нрк</t>
  </si>
  <si>
    <t>ЭЦВ 6-10-170 армлен</t>
  </si>
  <si>
    <t>ЭЦВ 10-77-230 нрк</t>
  </si>
  <si>
    <t>ЭЦВ 6-10-180 армлен</t>
  </si>
  <si>
    <t>ЭЦВ 10-77-265 нрк</t>
  </si>
  <si>
    <t>ЭЦВ 6-10-185 армлен</t>
  </si>
  <si>
    <t>ЭЦВ 10-77-300 нрк</t>
  </si>
  <si>
    <t xml:space="preserve">ЭЦВ 6-10-185 </t>
  </si>
  <si>
    <t>ЭЦВ 10-77-330 нрк</t>
  </si>
  <si>
    <t>ЭЦВ 6-10-195</t>
  </si>
  <si>
    <t>ЭЦВ 10-100-20 нро</t>
  </si>
  <si>
    <t>ЭЦВ 6-10-195 армлен</t>
  </si>
  <si>
    <t>ЭЦВ 10-100-45 нро</t>
  </si>
  <si>
    <t>ЭЦВ 6-10-200</t>
  </si>
  <si>
    <t>ЭЦВ 10-100-70 нро</t>
  </si>
  <si>
    <t>ЭЦВ 6-10-200 армлен</t>
  </si>
  <si>
    <t>ЭЦВ 10-100-100 нро</t>
  </si>
  <si>
    <t>ЭЦВ 6-10-210</t>
  </si>
  <si>
    <t>ЭЦВ 10-100-120 нро</t>
  </si>
  <si>
    <t>ЭЦВ 6-10-210 армлен</t>
  </si>
  <si>
    <t>ЭЦВ 10-100-150 нро</t>
  </si>
  <si>
    <t>ЭЦВ 6-10-220</t>
  </si>
  <si>
    <t>ЭЦВ 10-100-175 нро</t>
  </si>
  <si>
    <t>ЭЦВ 6-10-220 армлен</t>
  </si>
  <si>
    <t>ЭЦВ 10-100-200 нро</t>
  </si>
  <si>
    <t>ЭЦВ 6-10-230 армлен</t>
  </si>
  <si>
    <t>ЭЦВ 10-100-225 нро</t>
  </si>
  <si>
    <t>ЭЦВ 6-10-235 армлен</t>
  </si>
  <si>
    <t>ЭЦВ 6-10-240 армлен</t>
  </si>
  <si>
    <t>ЭЦВ 6-10-240</t>
  </si>
  <si>
    <t>ЭЦВ 6-10-250 армлен</t>
  </si>
  <si>
    <t>ЭЦВ 6-10-250</t>
  </si>
  <si>
    <t>ЭЦВ 6-10-260</t>
  </si>
  <si>
    <t>ЭЦВ 6-10-260 армлен</t>
  </si>
  <si>
    <t>ЭЦВ 6-10-275</t>
  </si>
  <si>
    <t>ЭЦВ 6-10-275 армлен</t>
  </si>
  <si>
    <t>ЭЦВ 6-10-290</t>
  </si>
  <si>
    <t>ЭЦВ 6-10-290 армлен</t>
  </si>
  <si>
    <t>ЭЦВ 6-10-300</t>
  </si>
  <si>
    <t>ЭЦВ 10-120-190 нро/чл</t>
  </si>
  <si>
    <t>ЭЦВ 6-10-300 армлен</t>
  </si>
  <si>
    <t>ЭЦВ 10-120-200 нро/чл</t>
  </si>
  <si>
    <t>ЭЦВ 6-10-310</t>
  </si>
  <si>
    <t>ЭЦВ 10-120-210 нро/чл</t>
  </si>
  <si>
    <t>ЭЦВ 6-10-310 армлен</t>
  </si>
  <si>
    <t>ЭЦВ 6-10-320 армлен</t>
  </si>
  <si>
    <t>ЭЦВ 10-140-40 нро</t>
  </si>
  <si>
    <t>ЭЦВ 6-10-320</t>
  </si>
  <si>
    <t>ЭЦВ 10-140-50 нро</t>
  </si>
  <si>
    <t>ЭЦВ 6-10-335 армлен</t>
  </si>
  <si>
    <t>ЭЦВ 10-140-60 нро</t>
  </si>
  <si>
    <t>ЭЦВ 6-10-335</t>
  </si>
  <si>
    <t>ЭЦВ 10-140-70 нро</t>
  </si>
  <si>
    <t>ЭЦВ 6-10-350 армлен</t>
  </si>
  <si>
    <t>ЭЦВ 10-140-80 нро</t>
  </si>
  <si>
    <t>ЭЦВ 6-10-350</t>
  </si>
  <si>
    <t>ЭЦВ 10-140-90 нро</t>
  </si>
  <si>
    <t>ЭЦВ 6-16-20 армлен</t>
  </si>
  <si>
    <t>ЭЦВ 10-140-100 нро</t>
  </si>
  <si>
    <t>ЭЦВ 6-16-25 армлен</t>
  </si>
  <si>
    <t>ЭЦВ 10-140-110 нро</t>
  </si>
  <si>
    <t>ЭЦВ 6-16-25</t>
  </si>
  <si>
    <t>ЭЦВ 10-140-120 нро</t>
  </si>
  <si>
    <t>ЭЦВ 6-16-30 армлен</t>
  </si>
  <si>
    <t>ЭЦВ 10-140-130 нро</t>
  </si>
  <si>
    <t>ЭЦВ 6-16-35 армлен</t>
  </si>
  <si>
    <t>ЭЦВ 10-140-150 нро</t>
  </si>
  <si>
    <t>ЭЦВ 6-16-35</t>
  </si>
  <si>
    <t>ЭЦВ 10-140-160 нро</t>
  </si>
  <si>
    <t>ЭЦВ 6-16-40</t>
  </si>
  <si>
    <t>ЭЦВ 10-140-170 нро</t>
  </si>
  <si>
    <t>ЭЦВ 6-16-40 армлен</t>
  </si>
  <si>
    <t>ЭЦВ 10-140-190 нро</t>
  </si>
  <si>
    <t>ЭЦВ 6-16-50</t>
  </si>
  <si>
    <t>ЭЦВ 10-140-205 нро</t>
  </si>
  <si>
    <t>ЭЦВ 6-16-50 армлен</t>
  </si>
  <si>
    <t>ЭЦВ 10-140-220 нро</t>
  </si>
  <si>
    <t>ЭЦВ 6-16-60</t>
  </si>
  <si>
    <t>ЭЦВ 10-140-240 нро</t>
  </si>
  <si>
    <t>ЭЦВ 6-16-60 армлен</t>
  </si>
  <si>
    <t>ЭЦВ 10-140-260 нро</t>
  </si>
  <si>
    <t>ЭЦВ 6-16-70 армлен</t>
  </si>
  <si>
    <t>ЭЦВ 6-16-75</t>
  </si>
  <si>
    <t>ЭЦВ 6-16-75 армлен</t>
  </si>
  <si>
    <t>ЭЦВ 6-16-80</t>
  </si>
  <si>
    <t>ЭЦВ 6-16-80 армлен</t>
  </si>
  <si>
    <t>ЭЦВ 6-16-90</t>
  </si>
  <si>
    <t>ЭЦВ 6-16-90 армлен</t>
  </si>
  <si>
    <t>ЭЦВ 6-16-100</t>
  </si>
  <si>
    <t>ЭЦВ 6-16-100 армлен</t>
  </si>
  <si>
    <t>ЭЦВ 6-16-105 армлен</t>
  </si>
  <si>
    <t>ЭЦВ 6-16-105</t>
  </si>
  <si>
    <t>ЭЦВ 6-16-110</t>
  </si>
  <si>
    <t>ЭЦВ 6-16-110 армлен</t>
  </si>
  <si>
    <t>ЭЦВ 6-16-125</t>
  </si>
  <si>
    <t>ЭЦВ 6-16-125 армлен</t>
  </si>
  <si>
    <t>ЭЦВ 10-160-180 нро</t>
  </si>
  <si>
    <t>ЭЦВ 6-16-130 армлен</t>
  </si>
  <si>
    <t>ЭЦВ 10-160-210 нро</t>
  </si>
  <si>
    <t>ЭЦВ 6-16-135 армлен</t>
  </si>
  <si>
    <t>ЭЦВ 10-180-15 нро</t>
  </si>
  <si>
    <t>ЭЦВ 6-16-135</t>
  </si>
  <si>
    <t>ЭЦВ 10-180-20 нро</t>
  </si>
  <si>
    <t>ЭЦВ 6-16-140</t>
  </si>
  <si>
    <t>ЭЦВ 10-180-30 нро</t>
  </si>
  <si>
    <t>ЭЦВ 6-16-140 армлен</t>
  </si>
  <si>
    <t>ЭЦВ 10-180-45 нро</t>
  </si>
  <si>
    <t>ЭЦВ 6-16-160</t>
  </si>
  <si>
    <t>ЭЦВ 10-180-65 нро</t>
  </si>
  <si>
    <t>ЭЦВ 6-16-160 армлен</t>
  </si>
  <si>
    <t>ЭЦВ 10-180-70 нро</t>
  </si>
  <si>
    <t>ЭЦВ 6-16-165 армлен</t>
  </si>
  <si>
    <t>ЭЦВ 10-180-85 нро</t>
  </si>
  <si>
    <t>ЭЦВ 6-16-165</t>
  </si>
  <si>
    <t>ЭЦВ 10-180-95 нро</t>
  </si>
  <si>
    <t>ЭЦВ 6-16-175</t>
  </si>
  <si>
    <t>ЭЦВ 10-180-100 нро</t>
  </si>
  <si>
    <t>ЭЦВ 6-16-175 армлен</t>
  </si>
  <si>
    <t>ЭЦВ 10-180-120 нро</t>
  </si>
  <si>
    <t>ЭЦВ 6-16-180 армлен</t>
  </si>
  <si>
    <t>ЭЦВ 10-180-135 нро</t>
  </si>
  <si>
    <t>ЭЦВ 6-16-185 армлен</t>
  </si>
  <si>
    <t>ЭЦВ 10-180-145 нро</t>
  </si>
  <si>
    <t>ЭЦВ 6-16-185</t>
  </si>
  <si>
    <t>ЭЦВ 10-180-175 нро</t>
  </si>
  <si>
    <t>ЭЦВ 6-16-190 армлен</t>
  </si>
  <si>
    <t>ЭЦВ 10-180-205 нро</t>
  </si>
  <si>
    <t>ЭЦВ 6-16-190</t>
  </si>
  <si>
    <t>ЭЦВ 10-200-10 нро</t>
  </si>
  <si>
    <t>ЭЦВ 6-25-15</t>
  </si>
  <si>
    <t>ЭЦВ 10-200-25 нро</t>
  </si>
  <si>
    <t>ЭЦВ 6-25-15 армлен</t>
  </si>
  <si>
    <t>ЭЦВ 10-200-35 нро</t>
  </si>
  <si>
    <t>ЭЦВ 6-25-20 армлен</t>
  </si>
  <si>
    <t>ЭЦВ 10-200-50 нро</t>
  </si>
  <si>
    <t>ЭЦВ 6-25-25</t>
  </si>
  <si>
    <t>ЭЦВ 10-200-65 нро</t>
  </si>
  <si>
    <t>ЭЦВ 6-25-25 армлен</t>
  </si>
  <si>
    <t>ЭЦВ 10-200-75 нро</t>
  </si>
  <si>
    <t>ЭЦВ 6-25-30 армлен</t>
  </si>
  <si>
    <t>ЭЦВ 10-200-80 нро</t>
  </si>
  <si>
    <t>ЭЦВ 6-25-30</t>
  </si>
  <si>
    <t>ЭЦВ 10-200-95 нро</t>
  </si>
  <si>
    <t>ЭЦВ 6-25-40 армлен</t>
  </si>
  <si>
    <t>ЭЦВ 6-25-40</t>
  </si>
  <si>
    <t>ЭЦВ 6-25-50</t>
  </si>
  <si>
    <t>ЭЦВ 6-25-50 армлен</t>
  </si>
  <si>
    <t>ЭЦВ 12-160-35 нро</t>
  </si>
  <si>
    <t>ЭЦВ 6-25-60</t>
  </si>
  <si>
    <t>ЭЦВ 12-160-65 нро</t>
  </si>
  <si>
    <t>ЭЦВ 6-25-60 армлен</t>
  </si>
  <si>
    <t>ЭЦВ 6-25-70</t>
  </si>
  <si>
    <t>ЭЦВ 6-25-70 армлен</t>
  </si>
  <si>
    <t>ЭЦВ 6-25-80</t>
  </si>
  <si>
    <t>ЭЦВ 6-25-80 армлен</t>
  </si>
  <si>
    <t>ЭЦВ 6-25-90 армлен</t>
  </si>
  <si>
    <t>ЭЦВ 6-25-90</t>
  </si>
  <si>
    <t>ЭЦВ 6-25-100</t>
  </si>
  <si>
    <t>ЭЦВ 6-25-100 армлен</t>
  </si>
  <si>
    <t>ЭЦВ 6-25-110</t>
  </si>
  <si>
    <t>ЭЦВ 6-25-110 армлен</t>
  </si>
  <si>
    <t>ЭЦВ 6-25-120 армлен</t>
  </si>
  <si>
    <t>ЭЦВ 6-25-120</t>
  </si>
  <si>
    <t>ЭЦВ 6-25-130 армлен</t>
  </si>
  <si>
    <t>ЭЦВ 6-25-140 армлен</t>
  </si>
  <si>
    <t>ЭЦВ 6-25-140</t>
  </si>
  <si>
    <t>ЭЦВ 8-16-60 noryl</t>
  </si>
  <si>
    <t>ЭЦВ 8-16-80 noryl</t>
  </si>
  <si>
    <t xml:space="preserve">ЭЦВ 8-16-85 </t>
  </si>
  <si>
    <t>ЭЦВ 8-16-100 noryl</t>
  </si>
  <si>
    <t>ЭЦВ 8-16-120 noryl</t>
  </si>
  <si>
    <t>Поставляем запчати к насосам ЭЦВ, 2ЭЦВ, 3ЭЦВ, 1К, Д, СМ, СД, ВК, ВКС ФГ, ФНГ, НМШ, ВВН, КС, СЭ, ЦН и др.</t>
  </si>
  <si>
    <t xml:space="preserve">Тел:(4872) 700-547, 700-546, 376-985, </t>
  </si>
  <si>
    <t xml:space="preserve"> http://gidroap.ru</t>
  </si>
  <si>
    <t xml:space="preserve">  насосы 2ЭЦВ - скважинные </t>
  </si>
  <si>
    <t>*Цены от 01.01.2017 года с учётом НДС 18%</t>
  </si>
  <si>
    <t>Насосы нового поколения 2 ЭЦВ с применением герметичного глицеринозаполненного электродвигателя.</t>
  </si>
  <si>
    <t>Герметичные электродвигатели серии ДАП предназначены для использования в составе электронасосных центробежных скважинных агрегатов типа ЭЦВ.  Преимущества герметичных электродвигателей ДАП:
• ресурс электродвигателя до капитального ремонта - 25000 часов.</t>
  </si>
  <si>
    <t>Тип применяемого уплотнения - торцовое. Срок гарантии - 24 месяца.</t>
  </si>
  <si>
    <t>Ц ЕН А</t>
  </si>
  <si>
    <t xml:space="preserve">2ЭЦВ 6-4-70 </t>
  </si>
  <si>
    <t xml:space="preserve">2ЭЦВ 6-4-100 </t>
  </si>
  <si>
    <t>2ЭЦВ 6-4-160</t>
  </si>
  <si>
    <t xml:space="preserve">2ЭЦВ 6-4-190 </t>
  </si>
  <si>
    <t>2ЭЦВ 6-6.5-60</t>
  </si>
  <si>
    <t>2ЭЦВ 8-40-180 нрк</t>
  </si>
  <si>
    <t>2ЭЦВ 6-6.5-185</t>
  </si>
  <si>
    <t>2ЭЦВ 8-65-180</t>
  </si>
  <si>
    <t>2ЭЦВ 8-65-200</t>
  </si>
  <si>
    <t xml:space="preserve">2ЭЦВ 6-10-160 </t>
  </si>
  <si>
    <t>2ЭЦВ 8-65-220</t>
  </si>
  <si>
    <t>2ЭЦВ 6-10-185</t>
  </si>
  <si>
    <t>2ЭЦВ 6-10-235</t>
  </si>
  <si>
    <t xml:space="preserve">2ЭЦВ 6-16-50 </t>
  </si>
  <si>
    <t>2ЭЦВ 6-16-75</t>
  </si>
  <si>
    <t xml:space="preserve">2ЭЦВ 10-65-175 нрк </t>
  </si>
  <si>
    <t xml:space="preserve">2ЭЦВ 10-65-200 нрк </t>
  </si>
  <si>
    <t>2ЭЦВ 10-65-225 нрк</t>
  </si>
  <si>
    <t>2ЭЦВ 6-16-110</t>
  </si>
  <si>
    <t>2ЭЦВ 6-16-140</t>
  </si>
  <si>
    <t xml:space="preserve">2ЭЦВ 6-16-190 </t>
  </si>
  <si>
    <t>2ЭЦВ 6-25-60</t>
  </si>
  <si>
    <t>2ЭЦВ 10-120-100 нро</t>
  </si>
  <si>
    <t xml:space="preserve">2ЭЦВ 10-120-120 нро </t>
  </si>
  <si>
    <t>2ЭЦВ 10-120-140 нро</t>
  </si>
  <si>
    <t>2ЭЦВ 6-25-100</t>
  </si>
  <si>
    <t>2ЭЦВ 6-25-120</t>
  </si>
  <si>
    <t>2ЭЦВ 8-16-160</t>
  </si>
  <si>
    <t>2ЭЦВ 10-160-100 нро</t>
  </si>
  <si>
    <t>2ЭЦВ 10-200-50 нро</t>
  </si>
  <si>
    <t>2ЭЦВ 10-200-75 нро</t>
  </si>
  <si>
    <t>2ЭЦВ 10-200-100 нро</t>
  </si>
  <si>
    <t>2ЭЦВ 10-200-125 нро</t>
  </si>
  <si>
    <t>2ЭЦВ 10-200-150 нро</t>
  </si>
  <si>
    <t>2ЭЦВ 12-160-100 нро</t>
  </si>
  <si>
    <t>2ЭЦВ 12-160-140 нро</t>
  </si>
  <si>
    <t xml:space="preserve">2ЭЦВ 12-160-200 нро </t>
  </si>
  <si>
    <t xml:space="preserve">2ЭЦВ 8-25-230 </t>
  </si>
  <si>
    <t xml:space="preserve">2ЭЦВ 12-210-55 нро </t>
  </si>
  <si>
    <t>2ЭЦВ 12-250-70 нро</t>
  </si>
  <si>
    <t>2ЭЦВ 8-25-400</t>
  </si>
  <si>
    <t>2ЭЦВ 12-250-105 нро</t>
  </si>
  <si>
    <t>2ЭЦВ 8-40-40</t>
  </si>
  <si>
    <t>нрк-нерж.раб.колесо, нро-нерж.раб.органы</t>
  </si>
  <si>
    <t xml:space="preserve">           ЧЛЕН РОССИЙСКОЙ АССОЦИАЦИИ ПРОИЗВОДИТЕЛЕЙ НАСОСОВ (РАПН)</t>
  </si>
  <si>
    <t>Тел:(4872) 700-547, 700-546, 376-985</t>
  </si>
  <si>
    <t xml:space="preserve">  насосы 3ЭЦВ - скважинные </t>
  </si>
  <si>
    <t>Модернизированныенасосынового поколения 3 ЭЦВ с применением герметичного глицеринозаполненного электродвигателя оптимизированными проточными частями, улучшенными энергетическими характеристиками (КПД увеличено до 5%). исключением межсекционных</t>
  </si>
  <si>
    <t>Тип применяемого уплотнения - торцовое. Срок гарантии - 24 месяца</t>
  </si>
  <si>
    <t xml:space="preserve">3ЭЦВ 6-4-70 </t>
  </si>
  <si>
    <t xml:space="preserve">3ЭЦВ 6-4-100 </t>
  </si>
  <si>
    <t>3ЭЦВ 6-4-160</t>
  </si>
  <si>
    <t xml:space="preserve">3ЭЦВ 6-4-190 </t>
  </si>
  <si>
    <t>3ЭЦВ 6-6.5-60</t>
  </si>
  <si>
    <t>3ЭЦВ 6-6.5-85</t>
  </si>
  <si>
    <t>3ЭЦВ 6-6.5-105</t>
  </si>
  <si>
    <t>3ЭЦВ 6-6.5-125</t>
  </si>
  <si>
    <t>3ЭЦВ 6-6.5-140</t>
  </si>
  <si>
    <t xml:space="preserve">3ЭЦВ 8-40-180 </t>
  </si>
  <si>
    <t>3ЭЦВ 6-6.5-160</t>
  </si>
  <si>
    <t>3ЭЦВ 8-40-180 нрк</t>
  </si>
  <si>
    <t>3ЭЦВ 6-6.5-185</t>
  </si>
  <si>
    <t>3ЭЦВ 6-6.5-225</t>
  </si>
  <si>
    <t xml:space="preserve">3ЭЦВ 6-10-160 </t>
  </si>
  <si>
    <t xml:space="preserve">3ЭЦВ 6-16-50 </t>
  </si>
  <si>
    <t>3ЭЦВ 10-65-225 нрк</t>
  </si>
  <si>
    <t>3ЭЦВ 6-16-100</t>
  </si>
  <si>
    <t xml:space="preserve">3ЭЦВ 6-16-190 </t>
  </si>
  <si>
    <t>3ЭЦВ 10-120-100 нро</t>
  </si>
  <si>
    <t>3ЭЦВ 10-120-120 нро</t>
  </si>
  <si>
    <t xml:space="preserve">3ЭЦВ 6-25-70 </t>
  </si>
  <si>
    <t xml:space="preserve">3ЭЦВ 6-25-80 </t>
  </si>
  <si>
    <t xml:space="preserve">3ЭЦВ 10-160-35 нро </t>
  </si>
  <si>
    <t xml:space="preserve">3ЭЦВ 6-25-90 </t>
  </si>
  <si>
    <t>3ЭЦВ 6-25-120</t>
  </si>
  <si>
    <t>3ЭЦВ 10-160-100 нро</t>
  </si>
  <si>
    <t xml:space="preserve">3ЭЦВ 8-16-100 </t>
  </si>
  <si>
    <t>3ЭЦВ 12-160-100 нро</t>
  </si>
  <si>
    <t>3ЭЦВ 12-160-140 нро</t>
  </si>
  <si>
    <t xml:space="preserve">3ЭЦВ 12-160-200 нро </t>
  </si>
  <si>
    <t xml:space="preserve">3ЭЦВ 12-210-25 нро </t>
  </si>
  <si>
    <t>3ЭЦВ 8-25-180</t>
  </si>
  <si>
    <t xml:space="preserve">3ЭЦВ 8-25-230 </t>
  </si>
  <si>
    <t xml:space="preserve">3ЭЦВ 12-250-35 нро </t>
  </si>
  <si>
    <t>3ЭЦВ 12-250-70 нро</t>
  </si>
  <si>
    <t>3ЭЦВ 12-250-105 нро</t>
  </si>
  <si>
    <t>3ЭЦВ 8-25-400</t>
  </si>
  <si>
    <t>3ЭЦВ 12-250-140 нро</t>
  </si>
  <si>
    <t>300024, г. Тула, Ханинский проезд, д. 23</t>
  </si>
  <si>
    <t>Тел:(4872) 700-547, 700-546</t>
  </si>
  <si>
    <t>Модернизированные насосы нового поколения Ciris CRS с применением герметичного глицеринозаполненного электродвигателя оптимизированными проточными частями,</t>
  </si>
  <si>
    <t>улучшенными энергетическими характеристиками (КПД увеличено до 5%), исключением межсекционных протечек.Тип применяемого уплотнения - торцовое.</t>
  </si>
  <si>
    <t>Q,м3/ч</t>
  </si>
  <si>
    <t xml:space="preserve">CRS 6-4/6 </t>
  </si>
  <si>
    <t>CRS 8-25/8 нрк</t>
  </si>
  <si>
    <t>CRS 6-4/9</t>
  </si>
  <si>
    <t>CRS 8-25/9</t>
  </si>
  <si>
    <t xml:space="preserve">CRS 6-4/11 </t>
  </si>
  <si>
    <t>CRS 8-25/10</t>
  </si>
  <si>
    <t>CRS 6-4/14</t>
  </si>
  <si>
    <t>CRS 8-25/10 нрк</t>
  </si>
  <si>
    <t>CRS 6-4/16</t>
  </si>
  <si>
    <t>CRS 8-25/11</t>
  </si>
  <si>
    <t>CRS 6-6,5/6</t>
  </si>
  <si>
    <t>CRS 8-25/12</t>
  </si>
  <si>
    <t>CRS 6-6,5/8</t>
  </si>
  <si>
    <t xml:space="preserve">CRS 8-25/13 </t>
  </si>
  <si>
    <t>CRS 6-6,5/9</t>
  </si>
  <si>
    <t>CRS 8-25/13 нрк</t>
  </si>
  <si>
    <t>CRS 6-6,5/11</t>
  </si>
  <si>
    <t>CRS 8-25/14</t>
  </si>
  <si>
    <t>CRS 6-6,5/12</t>
  </si>
  <si>
    <t>CRS 8-25/15</t>
  </si>
  <si>
    <t>CRS 6-6,5/14</t>
  </si>
  <si>
    <t xml:space="preserve">CRS 8-25/16 </t>
  </si>
  <si>
    <t>CRS 6-6,5/16</t>
  </si>
  <si>
    <t xml:space="preserve">CRS 8-25/16 нрк </t>
  </si>
  <si>
    <t>CRS 6-6,5/19</t>
  </si>
  <si>
    <t>CRS 8-25/17</t>
  </si>
  <si>
    <t>CRS 6-10/2</t>
  </si>
  <si>
    <t xml:space="preserve">CRS 8-25/18 </t>
  </si>
  <si>
    <t>CRS 6-10/3</t>
  </si>
  <si>
    <t>CRS 8-25/19</t>
  </si>
  <si>
    <t>CRS 6-10/4</t>
  </si>
  <si>
    <t>CRS 8-25/20</t>
  </si>
  <si>
    <t>CRS 6-10/5</t>
  </si>
  <si>
    <t>CRS 8-25/21</t>
  </si>
  <si>
    <t>CRS 6-10/6</t>
  </si>
  <si>
    <t>CRS 8-40/1</t>
  </si>
  <si>
    <t>CRS 6-10/7</t>
  </si>
  <si>
    <t>CRS 8-40/2</t>
  </si>
  <si>
    <t>CRS 6-10/8</t>
  </si>
  <si>
    <t>CRS 8-40/3</t>
  </si>
  <si>
    <t>CRS 6-10/9</t>
  </si>
  <si>
    <t>CRS 8-40/3 нрк</t>
  </si>
  <si>
    <t>CRS 6-10/10</t>
  </si>
  <si>
    <t xml:space="preserve">CRS 8-40/4 </t>
  </si>
  <si>
    <t>CRS 6-10/11</t>
  </si>
  <si>
    <t>CRS 8 -40/4 нрк</t>
  </si>
  <si>
    <t>CRS 6-10/12</t>
  </si>
  <si>
    <t xml:space="preserve">CRS 8-40/5 </t>
  </si>
  <si>
    <t>CRS 6-10/13</t>
  </si>
  <si>
    <t>CRS 8-40/6 нрк</t>
  </si>
  <si>
    <t>CRS 6-10/14</t>
  </si>
  <si>
    <t xml:space="preserve">CRS 8-40/7 </t>
  </si>
  <si>
    <t>CRS 6-10/15</t>
  </si>
  <si>
    <t>CRS 8-40/7 нрк</t>
  </si>
  <si>
    <t>CRS 6-10/16</t>
  </si>
  <si>
    <t>CRS 8-40/8</t>
  </si>
  <si>
    <t>CRS 6-10/17</t>
  </si>
  <si>
    <t xml:space="preserve">CRS 8-40/9 </t>
  </si>
  <si>
    <t>CRS 6-10/18</t>
  </si>
  <si>
    <t>CRS 8-40/9 нрк</t>
  </si>
  <si>
    <t>CRS 6-10/19</t>
  </si>
  <si>
    <t>CRS 8-40/10</t>
  </si>
  <si>
    <t>CRS 6-10/20</t>
  </si>
  <si>
    <t xml:space="preserve">CRS 8-40/11 </t>
  </si>
  <si>
    <t>CRS 6-10/21</t>
  </si>
  <si>
    <t>CRS 8-40/11 нрк</t>
  </si>
  <si>
    <t>CRS 6-10/22</t>
  </si>
  <si>
    <t xml:space="preserve">CRS 8-40/12  </t>
  </si>
  <si>
    <t>CRS 6-10/23</t>
  </si>
  <si>
    <t xml:space="preserve">CRS 8-40/12 нрк  </t>
  </si>
  <si>
    <t>CRS 6-10/24</t>
  </si>
  <si>
    <t>CRS 8-40/14</t>
  </si>
  <si>
    <t>CRS 6-10/25</t>
  </si>
  <si>
    <t>CRS 8-40/16</t>
  </si>
  <si>
    <t>CRS 6-10/26</t>
  </si>
  <si>
    <t>CRS 8-65/3</t>
  </si>
  <si>
    <t>CRS 6-10/27</t>
  </si>
  <si>
    <t>CRS 8-65/4</t>
  </si>
  <si>
    <t>CRS 6-10/28</t>
  </si>
  <si>
    <t xml:space="preserve">CRS 8-65/5 </t>
  </si>
  <si>
    <t>CRS 6-10/29</t>
  </si>
  <si>
    <t>CRS 8-65/6</t>
  </si>
  <si>
    <t>CRS 6-10/30</t>
  </si>
  <si>
    <t>CRS 8-65/7</t>
  </si>
  <si>
    <t>CRS 6-10/31</t>
  </si>
  <si>
    <t xml:space="preserve">CRS 8-65/8 </t>
  </si>
  <si>
    <t>CRS 6-10/32</t>
  </si>
  <si>
    <t>CRS 8-65/9</t>
  </si>
  <si>
    <t>CRS 6-10/33</t>
  </si>
  <si>
    <t>CRS 8-65/10</t>
  </si>
  <si>
    <t>CRS 6-10/34</t>
  </si>
  <si>
    <t>CRS 8-65/11</t>
  </si>
  <si>
    <t>CRS 6-10/35</t>
  </si>
  <si>
    <t>CRS 8-65/12</t>
  </si>
  <si>
    <t>CRS 6-10/36</t>
  </si>
  <si>
    <t>CRS 8-65/13</t>
  </si>
  <si>
    <t>CRS 6-10/37</t>
  </si>
  <si>
    <t>CRS 10-65/2 нрк</t>
  </si>
  <si>
    <t>CRS 6-16/3</t>
  </si>
  <si>
    <t>CRS 10-65/3А нрк</t>
  </si>
  <si>
    <t>CRS 6-16/4</t>
  </si>
  <si>
    <t>CRS 10-65/3 нрк</t>
  </si>
  <si>
    <t>CRS 6-16/5</t>
  </si>
  <si>
    <t>CRS 10-65/4A нрк</t>
  </si>
  <si>
    <t>CRS 6-16/6</t>
  </si>
  <si>
    <t>CRS 10-65/4 нрк</t>
  </si>
  <si>
    <t>CRS 6-16/7</t>
  </si>
  <si>
    <t>CRS 10-65/5 нрк</t>
  </si>
  <si>
    <t>CRS 6-16/8</t>
  </si>
  <si>
    <t xml:space="preserve">CRS 10-65/6A нрк </t>
  </si>
  <si>
    <t>CRS 6-16/9</t>
  </si>
  <si>
    <t>CRS 10-65/6 нрк</t>
  </si>
  <si>
    <t>CRS 6-16/10</t>
  </si>
  <si>
    <t>CRS 10-65/7 нрк</t>
  </si>
  <si>
    <t>CRS 6-16/11</t>
  </si>
  <si>
    <t xml:space="preserve">CRS 10-65/8 нрк  </t>
  </si>
  <si>
    <t>CRS 6-16/12</t>
  </si>
  <si>
    <t xml:space="preserve">CRS 10-65/9 нрк  </t>
  </si>
  <si>
    <t>CRS 6-16/13</t>
  </si>
  <si>
    <t xml:space="preserve">CRS 10-65/10 нрк </t>
  </si>
  <si>
    <t>CRS 6-16/14</t>
  </si>
  <si>
    <t xml:space="preserve">CRS 10-65/11 нрк </t>
  </si>
  <si>
    <t>CRS 6-16/15</t>
  </si>
  <si>
    <t>CRS 6-16/16</t>
  </si>
  <si>
    <t xml:space="preserve">CRS 10-65/13 нрк </t>
  </si>
  <si>
    <t>CRS 6-16/17</t>
  </si>
  <si>
    <t>CRS 6-16/18</t>
  </si>
  <si>
    <t>CRS 6-16/19</t>
  </si>
  <si>
    <t>CRS 6-16/20</t>
  </si>
  <si>
    <t xml:space="preserve">CRS 10-100/1 нро </t>
  </si>
  <si>
    <t xml:space="preserve">CRS 6-16/21 </t>
  </si>
  <si>
    <t xml:space="preserve">CRS 10-100/2 нро </t>
  </si>
  <si>
    <t>CRS 6-16/22</t>
  </si>
  <si>
    <t>CRS 10-100/3 нро</t>
  </si>
  <si>
    <t>CRS 6-16/23</t>
  </si>
  <si>
    <t>CRS 10-100/4 нро</t>
  </si>
  <si>
    <t>CRS 6-16/24</t>
  </si>
  <si>
    <t>CRS 10-100/5 нро</t>
  </si>
  <si>
    <t>CRS 6-16/25</t>
  </si>
  <si>
    <t>CRS 10-100/6 нро</t>
  </si>
  <si>
    <t>CRS 6-16/26</t>
  </si>
  <si>
    <t>CRS 6-16/27</t>
  </si>
  <si>
    <t xml:space="preserve">CRS 10-100/8 нро </t>
  </si>
  <si>
    <t>CRS 6-16/28</t>
  </si>
  <si>
    <t>CRS 10-120/2 нро</t>
  </si>
  <si>
    <t>CRS 6-16/29</t>
  </si>
  <si>
    <t>CRS 10-120/3 нро</t>
  </si>
  <si>
    <t>CRS 6-16/30</t>
  </si>
  <si>
    <t>CRS 10-120/4 нро</t>
  </si>
  <si>
    <t>CRS 6-16/31</t>
  </si>
  <si>
    <t>CRS 10-120/5 нро</t>
  </si>
  <si>
    <t>CRS 6-16/32</t>
  </si>
  <si>
    <t>CRS 10-120/6 нро</t>
  </si>
  <si>
    <t>CRS 6-25/2</t>
  </si>
  <si>
    <t>CRS 10-120/8 нро</t>
  </si>
  <si>
    <t>CRS 6-25/3</t>
  </si>
  <si>
    <t>CRS 10-120/9 нро</t>
  </si>
  <si>
    <t>CRS 6-25/4</t>
  </si>
  <si>
    <t>CRS 10-120/10 нро</t>
  </si>
  <si>
    <t>CRS 6-25/5</t>
  </si>
  <si>
    <t>CRS 10-120/11 нро</t>
  </si>
  <si>
    <t>CRS 6-25/6</t>
  </si>
  <si>
    <t>CRS 10-120/12 нро</t>
  </si>
  <si>
    <t>CRS 6-25/8</t>
  </si>
  <si>
    <t>CRS 10-120/13 нро</t>
  </si>
  <si>
    <t xml:space="preserve">CRS 6-25/9 </t>
  </si>
  <si>
    <t xml:space="preserve">CRS 10-160/1 нро  </t>
  </si>
  <si>
    <t>CRS 6-25/10</t>
  </si>
  <si>
    <t xml:space="preserve">CRS 10-160/2A нро </t>
  </si>
  <si>
    <t>CRS 6-25/11</t>
  </si>
  <si>
    <t>CRS 10-160/2 нро</t>
  </si>
  <si>
    <t>CRS 6-25/13</t>
  </si>
  <si>
    <t>CRS 10-160/3 нро</t>
  </si>
  <si>
    <t>CRS 6-25/14</t>
  </si>
  <si>
    <t>CRS 10-160/4 нро</t>
  </si>
  <si>
    <t>CRS 6-25/15</t>
  </si>
  <si>
    <t xml:space="preserve">CRS 10-160/5 нро  </t>
  </si>
  <si>
    <t>CRS 6-25/16</t>
  </si>
  <si>
    <t xml:space="preserve">CRS 10-160/6 нро  </t>
  </si>
  <si>
    <t>CRS 6-25/17</t>
  </si>
  <si>
    <t xml:space="preserve">CRS 10-160/7 нро </t>
  </si>
  <si>
    <t>CRS 6-25/19</t>
  </si>
  <si>
    <t xml:space="preserve">CRS 10-160/8 нро </t>
  </si>
  <si>
    <t>CRS 6-25/22</t>
  </si>
  <si>
    <t>CRS 12-160/1 нро</t>
  </si>
  <si>
    <t>CRS 6-25/23</t>
  </si>
  <si>
    <t>CRS 12-160/2 нро</t>
  </si>
  <si>
    <t>CRS 6-25/24</t>
  </si>
  <si>
    <t>CRS 12-160/3 нро</t>
  </si>
  <si>
    <t>CRS 6-25/25</t>
  </si>
  <si>
    <t>CRS 12-160/4 нро</t>
  </si>
  <si>
    <t>CRS 6-25/26</t>
  </si>
  <si>
    <t xml:space="preserve">CRS 12-160/5 нро  </t>
  </si>
  <si>
    <t xml:space="preserve">CRS 12-160/6 нро </t>
  </si>
  <si>
    <t xml:space="preserve">CRS 8-16/7 </t>
  </si>
  <si>
    <t xml:space="preserve">CRS 12-200/1 нро  </t>
  </si>
  <si>
    <t>CRS 8-16/8</t>
  </si>
  <si>
    <t xml:space="preserve">CRS 12-200/2 нро  </t>
  </si>
  <si>
    <t xml:space="preserve">CRS 8-16/9 </t>
  </si>
  <si>
    <t xml:space="preserve">CRS 12-200/3 нро  </t>
  </si>
  <si>
    <t xml:space="preserve">CRS 8-16/10 </t>
  </si>
  <si>
    <t xml:space="preserve">CRS 12-200/4 нро  </t>
  </si>
  <si>
    <t xml:space="preserve">CRS 8-16/12 </t>
  </si>
  <si>
    <t xml:space="preserve">CRS 12-210/1 нро </t>
  </si>
  <si>
    <t>CRS 8-25/1</t>
  </si>
  <si>
    <t xml:space="preserve">CRS 12-210/2 нро  </t>
  </si>
  <si>
    <t>CRS 8-25/2</t>
  </si>
  <si>
    <t xml:space="preserve">CRS 12-250/1 нро </t>
  </si>
  <si>
    <t>CRS 8-25/3</t>
  </si>
  <si>
    <t>CRS 12-250/2 нро</t>
  </si>
  <si>
    <t>CRS 8-25/3 нрк</t>
  </si>
  <si>
    <t>CRS 12-250/3 нро</t>
  </si>
  <si>
    <t>CRS 8-25/4</t>
  </si>
  <si>
    <t xml:space="preserve">CRS 12-250/4 нро  </t>
  </si>
  <si>
    <t>CRS 8-25/4 нрк</t>
  </si>
  <si>
    <t xml:space="preserve">CRS 10-65/3 Х (для морской воды) </t>
  </si>
  <si>
    <t>CRS 8-25/5</t>
  </si>
  <si>
    <t>CRS 10-65/4А Х (для морской воды) *</t>
  </si>
  <si>
    <t>CRS 8-25/6</t>
  </si>
  <si>
    <t xml:space="preserve">CRS 10-65/4 Х (для морской воды) </t>
  </si>
  <si>
    <t>CRS 8-25/6 нрк</t>
  </si>
  <si>
    <t xml:space="preserve">CRS 10-65/5 Х (для морской воды) </t>
  </si>
  <si>
    <t>CRS 8-25/7</t>
  </si>
  <si>
    <t xml:space="preserve">CRS 10-65/6А Х (для морской воды) </t>
  </si>
  <si>
    <t>CRS 8-25/7 нрк</t>
  </si>
  <si>
    <t xml:space="preserve">CRS 10-65/7 Х (для морской воды) </t>
  </si>
  <si>
    <t xml:space="preserve">CRS 8-25/8 </t>
  </si>
  <si>
    <t>CRS 12-160/3 Х (для морской воды) *</t>
  </si>
  <si>
    <t>CRS 12-160/4 Х (для морской воды) *</t>
  </si>
  <si>
    <t xml:space="preserve">Станции управления и защиты для асинхронных электродвигателей и погружных насосов    </t>
  </si>
  <si>
    <t xml:space="preserve">Марка станции     </t>
  </si>
  <si>
    <t>цена руб с НДС</t>
  </si>
  <si>
    <t xml:space="preserve"> Описание </t>
  </si>
  <si>
    <t>СУЗ 10 однофазный" 3-10А</t>
  </si>
  <si>
    <t xml:space="preserve">Станции управления и защиты СУЗ, СУиЗ "Лоцман+", HMS Control L2, L3, HMS Control L4 и HMS Control ST предназначены для оснащения погружных электронасосов ЭЦВ и асинхронных электродвигателей. Станция, погружной электронасос и датчики уровня жидкости в резервуаре используются для автоматического поддержания  (по уровню и по давлению, в режиме водоподъема или дренажа), дистанционного и местного управления трехфазными электродвигателями погружных насосов и защиты их от перегрузок по току, короткого замыкания, неполнофазного режима работы и сухого хода и мн.др.                                                                                                                                                                     
HMS Control L3 - станции для одиночных насосных агрегатов типа Ciris CRS, ЭЦВ, ГНОМ, СМ, К, Д и аналогов. Особенности:
- плавный пуск;
- температура эксплуатации -40...+40°С;
- удобство монтажа, настройки и обслуживания;
- подключение датчика температуры (опционально);
- защита от импульсных перенапряжений (опционально).
HMS Control ST - станции для группы до 4 насосов, применяемых в системах водоснабжения и поддержания давления. Особенности:
- каскадное или частотное регулирование производительности насосных агрегатов;
- согласованная работа насосов на сеть;
- снижение потребления электроэнергии от 10 до 40 %;
- работа по датчику давления или суточному графику;
- возможность диспетчеризации и дистанционного управления насосами;
- дополнительные опции.
</t>
  </si>
  <si>
    <t>СУЗ 25, 10-25А</t>
  </si>
  <si>
    <t xml:space="preserve">СУ3-100, ток 30-100А </t>
  </si>
  <si>
    <t xml:space="preserve">СУ3-200, ток 80-200А </t>
  </si>
  <si>
    <t>HMS Control L2</t>
  </si>
  <si>
    <t>СУиЗ Лоцман+L2-25-IP54-У2</t>
  </si>
  <si>
    <t>СУиЗ Лоцман+L2-40-IP54-У2</t>
  </si>
  <si>
    <t>СУиЗ Лоцман+L2-80-IP54-У2</t>
  </si>
  <si>
    <t>СУиЗ Лоцман+L2-100-IP54-У2</t>
  </si>
  <si>
    <t>СУиЗ Лоцман+L2-160-IP54-У2</t>
  </si>
  <si>
    <t>СУиЗ Лоцман+L2-200-IP54-У2</t>
  </si>
  <si>
    <t>HMS Control L3</t>
  </si>
  <si>
    <t>HMS Control L3-25-IP54 У2 прямой пуск</t>
  </si>
  <si>
    <t>HMS Control L3-40-IP54 У2 прямой пуск</t>
  </si>
  <si>
    <t>HMS Control L3-40-IP 54 У2 прямой пуск</t>
  </si>
  <si>
    <t>HMS Control L3-60-IP54 У2 прямой пуск</t>
  </si>
  <si>
    <t>HMS Control L3-60-IP 54 У2 прямой пуск</t>
  </si>
  <si>
    <t>HMS Control L3-80-IP54 У2 прямой пуск</t>
  </si>
  <si>
    <t>HMS Control L3-80-IP 54 У2 прямой пуск</t>
  </si>
  <si>
    <t>HMS Control L3-100-IP54 У2 прямой пуск</t>
  </si>
  <si>
    <t>HMS Control L3-100-IP 54 У2 прямой пуск</t>
  </si>
  <si>
    <t>HMS Control L3-120-IP54 У2 прямой пуск</t>
  </si>
  <si>
    <t>HMS Control L3-120-IP 54 У2 прямой пуск</t>
  </si>
  <si>
    <t>HMS Control L3-160-IP54 У2 прямой пуск</t>
  </si>
  <si>
    <t>HMS Control L3-160-IP 54 У2 прямой пуск</t>
  </si>
  <si>
    <t>HMS Control L3-200-IP54 У2 прямой пуск</t>
  </si>
  <si>
    <t>HMS Control L3-200-IP 54 У2 прямой пуск</t>
  </si>
  <si>
    <t>HMS Control L3-250-IP54 У2 прямой пуск</t>
  </si>
  <si>
    <t>HMS Control L3-250-IP 54 У2 прямой пуск</t>
  </si>
  <si>
    <t>HMS Control L3-300-IP54 У2 прямой пуск</t>
  </si>
  <si>
    <t>HMS Control L3-300-IP 54 У2 прямой пуск</t>
  </si>
  <si>
    <t>HMS Control L3-25-IP21 У2 прямой пуск</t>
  </si>
  <si>
    <t>HMS Control L3-25-IP 21 У2 прямой пуск</t>
  </si>
  <si>
    <t>HMS Control L3-40-IP21 У2 прямой пуск</t>
  </si>
  <si>
    <t>HMS Control L3-40-IP 21 У2 прямой пуск</t>
  </si>
  <si>
    <t>HMS Control L3-60-IP21 У2 прямой пуск</t>
  </si>
  <si>
    <t>HMS Control L3-60-IP 21 У2 прямой пуск</t>
  </si>
  <si>
    <t>HMS Control L3-80-IP21 У2 прямой пуск</t>
  </si>
  <si>
    <t>HMS Control L3-80-IP 21 У2 прямой пуск</t>
  </si>
  <si>
    <t>HMS Control L3-100-IP21 У2 прямой пуск</t>
  </si>
  <si>
    <t>HMS Control L3-100-IP 21 У2 прямой пуск</t>
  </si>
  <si>
    <t>HMS Control L3-120-IP21 У2 прямой пуск</t>
  </si>
  <si>
    <t>HMS Control L3-120-IP 21 У2 прямой пуск</t>
  </si>
  <si>
    <t>HMS Control L3-160-IP21 У2 прямой пуск</t>
  </si>
  <si>
    <t>HMS Control L3-160-IP 21 У2 прямой пуск</t>
  </si>
  <si>
    <t>HMS Control L3-200-IP21 У2 прямой пуск</t>
  </si>
  <si>
    <t>HMS Control L3-200-IP 21 У2 прямой пуск</t>
  </si>
  <si>
    <t>HMS Control L3-250-IP21 У2 прямой пуск</t>
  </si>
  <si>
    <t>HMS Control L3-250-IP 21 У2 прямой пуск</t>
  </si>
  <si>
    <t>HMS Control L3-300-IP21 У2 прямой пуск</t>
  </si>
  <si>
    <t>HMS Control L3-300-IP 21 У2 прямой пуск</t>
  </si>
  <si>
    <t>HMS Control L3-25-П-IP54 УХЛ4 плавный пуск</t>
  </si>
  <si>
    <t>HMS Control L3-25-П-IP 54 УХЛ4 плавный пуск</t>
  </si>
  <si>
    <t>HMS Control L3-40-П-IP54 УХЛ4 плавный пуск</t>
  </si>
  <si>
    <t>HMS Control L3-40-П-IP 54 УХЛ4 плавный пуск</t>
  </si>
  <si>
    <t>HMS Control L3-60-П-IP54 УХЛ4 плавный пуск</t>
  </si>
  <si>
    <t>HMS Control L3-60-П-IP 54 УХЛ4 плавный пуск</t>
  </si>
  <si>
    <t>HMS Control L3-80-П-IP54 УХЛ4 плавный пуск</t>
  </si>
  <si>
    <t>HMS Control L3-80-П-IP 54 УХЛ4 плавный пуск</t>
  </si>
  <si>
    <t>HMS Control L3-100-П-IP54 УХЛ4 плавный пуск</t>
  </si>
  <si>
    <t>HMS Control L3-100-П-IP 54 УХЛ4 плавный пуск</t>
  </si>
  <si>
    <t>HMS Control L3-120-П-IP54 УХЛ4 плавный пуск</t>
  </si>
  <si>
    <t>HMS Control L3-120-П-IP 54 УХЛ4 плавный пуск</t>
  </si>
  <si>
    <t>HMS Control L3-160-П-IP54 УХЛ4 плавный пуск</t>
  </si>
  <si>
    <t>HMS Control L3-160-П-IP 54 УХЛ4 плавный пуск</t>
  </si>
  <si>
    <t>HMS Control L3-200-П-IP54 УХЛ4 плавный пуск</t>
  </si>
  <si>
    <t>HMS Control L3-200-П-IP 54 УХЛ4 плавный пуск</t>
  </si>
  <si>
    <t>HMS Control L3-250-П-IP54 УХЛ4 плавный пуск</t>
  </si>
  <si>
    <t>HMS Control L3-250-П-IP 54 УХЛ4 плавный пуск</t>
  </si>
  <si>
    <t>HMS Control L3-300-П-IP54 УХЛ4 плавный пуск</t>
  </si>
  <si>
    <t>HMS Control L3-300-П-IP 54 УХЛ4 плавный пуск</t>
  </si>
  <si>
    <t>Расширение функциональных возможностей HMS Control L3:</t>
  </si>
  <si>
    <t>Молниезащита (М)</t>
  </si>
  <si>
    <t>по запросу</t>
  </si>
  <si>
    <t>Защита от повышения напряжения (Н)</t>
  </si>
  <si>
    <t>Выключатель-разъединитель на вводе (Р)</t>
  </si>
  <si>
    <t>Подключение датчика температуры обмоток (Т)</t>
  </si>
  <si>
    <t>Удаленное управление по протоколу Modbus (С)</t>
  </si>
  <si>
    <r>
      <t xml:space="preserve">Исполнение У2 для станций </t>
    </r>
    <r>
      <rPr>
        <b/>
        <sz val="12"/>
        <color indexed="8"/>
        <rFont val="Arial"/>
        <family val="2"/>
      </rPr>
      <t xml:space="preserve">с плавным пуском
</t>
    </r>
    <r>
      <rPr>
        <sz val="12"/>
        <color indexed="8"/>
        <rFont val="Arial"/>
        <family val="2"/>
      </rPr>
      <t>(c обогревом)</t>
    </r>
  </si>
  <si>
    <r>
      <t xml:space="preserve">HMS Control ST </t>
    </r>
    <r>
      <rPr>
        <sz val="12"/>
        <color indexed="8"/>
        <rFont val="Arial"/>
        <family val="2"/>
      </rPr>
      <t>с каскадно-частотным регулированием</t>
    </r>
  </si>
  <si>
    <r>
      <t xml:space="preserve">(Один из насосов регулируется преобразователем частоты.
Буква </t>
    </r>
    <r>
      <rPr>
        <b/>
        <sz val="12"/>
        <color indexed="8"/>
        <rFont val="Arial"/>
        <family val="2"/>
      </rPr>
      <t xml:space="preserve">П </t>
    </r>
    <r>
      <rPr>
        <sz val="12"/>
        <color indexed="8"/>
        <rFont val="Arial"/>
        <family val="2"/>
      </rPr>
      <t>в обозначении указывает на плавный способ пуска нерегулируемых насосов.)</t>
    </r>
  </si>
  <si>
    <t>Станции для управления двумя насосами</t>
  </si>
  <si>
    <t>HMS Control ST-10-2-КЧ УХЛ4</t>
  </si>
  <si>
    <t>HMS Control ST-14-2-КЧ УХЛ4</t>
  </si>
  <si>
    <t>HMS Control ST-18-2-КЧ УХЛ4</t>
  </si>
  <si>
    <t>HMS Control ST-23-2-КЧ УХЛ4</t>
  </si>
  <si>
    <t>HMS Control ST-14-2-КЧП УХЛ4</t>
  </si>
  <si>
    <t>HMS Control ST-18-2-КЧП УХЛ4</t>
  </si>
  <si>
    <t>HMS Control ST-23-2-КЧП УХЛ4</t>
  </si>
  <si>
    <t>HMS Control ST-25-2-КЧП УХЛ4</t>
  </si>
  <si>
    <t>HMS Control ST-32-2-КЧП УХЛ4</t>
  </si>
  <si>
    <t>HMS Control ST-40-2-КЧП УХЛ4</t>
  </si>
  <si>
    <t>HMS Control ST-50-2-КЧП УХЛ4</t>
  </si>
  <si>
    <t>HMS Control ST-65-2-КЧП УХЛ4</t>
  </si>
  <si>
    <t>Станции для управления тремя насосами</t>
  </si>
  <si>
    <t>HMS Control ST-4-3-КЧ УХЛ4</t>
  </si>
  <si>
    <t>HMS Control ST-6-3-КЧ УХЛ4</t>
  </si>
  <si>
    <t>HMS Control ST-10-3-КЧ УХЛ4</t>
  </si>
  <si>
    <t>HMS Control ST-14-3-КЧ УХЛ4</t>
  </si>
  <si>
    <t>HMS Control ST-18-3-КЧ УХЛ4</t>
  </si>
  <si>
    <t>HMS Control ST-23-3-КЧ УХЛ4</t>
  </si>
  <si>
    <t>HMS Control ST-14-3-КЧП УХЛ4</t>
  </si>
  <si>
    <t>HMS Control ST-18-3-КЧП УХЛ4</t>
  </si>
  <si>
    <t>HMS Control ST-23-3-КЧП УХЛ4</t>
  </si>
  <si>
    <t>HMS Control ST-25-3-КЧП УХЛ4</t>
  </si>
  <si>
    <t>HMS Control ST-32-3-КЧП УХЛ4</t>
  </si>
  <si>
    <t>HMS Control ST-40-3-КЧП УХЛ4</t>
  </si>
  <si>
    <t>HMS Control ST-50-3-КЧП УХЛ4</t>
  </si>
  <si>
    <t>HMS Control ST-65-3-КЧП УХЛ4</t>
  </si>
  <si>
    <t>Расширение функциональных возможностей HMS Control ST:</t>
  </si>
  <si>
    <t>Автоматический ввод резервного питания (АВР)</t>
  </si>
  <si>
    <t>Подключение термоконтактов двигателя (Т)</t>
  </si>
  <si>
    <t>Вольтметр на  вводе станции (В)</t>
  </si>
  <si>
    <t>Амперметр на каждый насос (А)</t>
  </si>
  <si>
    <t xml:space="preserve">Станции HMS Control G  IP 31 для управления работой и защиты погружных дренажных насосов типа Гном.
</t>
  </si>
  <si>
    <t>HMS Control G - 2,5 IP31 УХЛ4, ток 1,6…2,5</t>
  </si>
  <si>
    <t>HMS Control G - 4 IP31 УХЛ4, ток 2,5…4</t>
  </si>
  <si>
    <t>HMS Control G - 8 IP31 УХЛ4,  ток 5,5…8</t>
  </si>
  <si>
    <t>HMS Control G - 10 IP31 УХЛ4, ток 7…10</t>
  </si>
  <si>
    <t>HMS Control G - 13 IP31 УХЛ4, ток 9…13</t>
  </si>
  <si>
    <t>HMS Control L4</t>
  </si>
  <si>
    <t>HMS Control L4-25-IP54 УХЛ4 прямой пуск</t>
  </si>
  <si>
    <t>HMS Control L4-40-IP54 УХЛ4 прямой пуск</t>
  </si>
  <si>
    <t>HMS Control L4-60-IP54 УХЛ4 прямой пуск</t>
  </si>
  <si>
    <t>HMS Control L4-80-IP54 УХЛ4 прямой пуск</t>
  </si>
  <si>
    <t>HMS Control L4-100-IP54 УХЛ4 прямой пуск</t>
  </si>
  <si>
    <t>HMS Control L4-120-IP54 УХЛ4 прямой пуск</t>
  </si>
  <si>
    <t>HMS Control L4-160-IP54 УХЛ4 прямой пуск</t>
  </si>
  <si>
    <t>HMS Control L4-200-IP54 УХЛ4 прямой пуск</t>
  </si>
  <si>
    <t>HMS Control L4-250-IP54 УХЛ4 прямой пуск</t>
  </si>
  <si>
    <t>HMS Control L4-300-IP54 УХЛ4 прямой пуск</t>
  </si>
  <si>
    <t>HMS Control L4-25-П-IP54 УХЛ4 плавный пуск</t>
  </si>
  <si>
    <t>HMS Control L4-40-П-IP54 УХЛ4 плавный пуск</t>
  </si>
  <si>
    <t>HMS Control L4-60-П-IP54 УХЛ4 плавный пуск</t>
  </si>
  <si>
    <t>HMS Control L4-80-П-IP54 УХЛ4 плавный пуск</t>
  </si>
  <si>
    <t>HMS Control L4-100-П-IP54 УХЛ4 плавный пуск</t>
  </si>
  <si>
    <t>HMS Control L4-120-П-IP54 УХЛ4 плавный пуск</t>
  </si>
  <si>
    <t>HMS Control L4-160-П-IP54 УХЛ4 плавный пуск</t>
  </si>
  <si>
    <t>HMS Control L4-200-П-IP54 УХЛ4 плавный пуск</t>
  </si>
  <si>
    <t>HMS Control L4-250-П-IP54 УХЛ4 плавный пуск</t>
  </si>
  <si>
    <t>HMS Control L4-300-П-IP54 УХЛ4 плавный пуск</t>
  </si>
  <si>
    <t xml:space="preserve">http://gidroap.ru     </t>
  </si>
  <si>
    <t>Моб. 8 (910)704-82-74,  8(910)703 55-87</t>
  </si>
  <si>
    <t xml:space="preserve">Новинка! </t>
  </si>
  <si>
    <t xml:space="preserve">Многоступенчатые вертикальные электронасосы Boosta предназначены для водоснабжения, повышения давления, перекачки холодной и горячей воды с температурой до +120°С и различных жидкостей сходных с водой. Корпуса насосов и рабочие колёса выполнены из нержавеющей стали. Насосы Boosta имеют патрубки, расположенные в линию (исполнение «ин-лайн») и пригодны для вертикальной и горизонтальной установки. Максимальная производительность до 160 м³/ч., максимальный напор – до 250 м. </t>
  </si>
  <si>
    <t xml:space="preserve"> марка насоса  </t>
  </si>
  <si>
    <t>Цена, руб.с НДС</t>
  </si>
  <si>
    <t>18,0-8,4</t>
  </si>
  <si>
    <t>23,6-10,0</t>
  </si>
  <si>
    <t>35,7-16,0</t>
  </si>
  <si>
    <t>29,3-12,5</t>
  </si>
  <si>
    <t>40,2-15,2</t>
  </si>
  <si>
    <t>48,1-22,4</t>
  </si>
  <si>
    <t>83,6-39,8</t>
  </si>
  <si>
    <t>53,7-24,6</t>
  </si>
  <si>
    <t>95,3-44,5</t>
  </si>
  <si>
    <t>106,3-52,1</t>
  </si>
  <si>
    <t>129,6-62,1</t>
  </si>
  <si>
    <t>79,2-38,2</t>
  </si>
  <si>
    <t>156,0-74,3</t>
  </si>
  <si>
    <t>105,2-51,2</t>
  </si>
  <si>
    <t>205,0-98,8</t>
  </si>
  <si>
    <t>117,0-56,3</t>
  </si>
  <si>
    <t>216,9-104,0</t>
  </si>
  <si>
    <t>240,6-114,3</t>
  </si>
  <si>
    <t>152,6-72,7</t>
  </si>
  <si>
    <t>253,6-127,5</t>
  </si>
  <si>
    <t>164,3-77,5</t>
  </si>
  <si>
    <t>14,0-5,1</t>
  </si>
  <si>
    <t>181,7-83,9</t>
  </si>
  <si>
    <t>197,2-96,3</t>
  </si>
  <si>
    <t>43,3-20,1</t>
  </si>
  <si>
    <t>209,2-101,2</t>
  </si>
  <si>
    <t>58,4-28,7</t>
  </si>
  <si>
    <t>14,9-6,5</t>
  </si>
  <si>
    <t>87,6-44,2</t>
  </si>
  <si>
    <t>22,0-8,6</t>
  </si>
  <si>
    <t>101,9-50,5</t>
  </si>
  <si>
    <t>28,9-10,1</t>
  </si>
  <si>
    <t>117,4-60,6</t>
  </si>
  <si>
    <t>37,2-16,2</t>
  </si>
  <si>
    <t>131,9-67,4</t>
  </si>
  <si>
    <t>147,7-77,5</t>
  </si>
  <si>
    <t>52,5-24,6</t>
  </si>
  <si>
    <t>162,3-84,7</t>
  </si>
  <si>
    <t>191,3-98,6</t>
  </si>
  <si>
    <t>67,7-31,6</t>
  </si>
  <si>
    <t>222,1-118,8</t>
  </si>
  <si>
    <t>251,6-133,6</t>
  </si>
  <si>
    <t>82,3-37,4</t>
  </si>
  <si>
    <t>14,7-3,4</t>
  </si>
  <si>
    <t>30,4-11,5</t>
  </si>
  <si>
    <t>98,1-45,6</t>
  </si>
  <si>
    <t>105,6-48,5</t>
  </si>
  <si>
    <t>60,9-23,0</t>
  </si>
  <si>
    <t>119,9-54,2</t>
  </si>
  <si>
    <t>76-28,8</t>
  </si>
  <si>
    <t>144,3-67,6</t>
  </si>
  <si>
    <t>93,2-42,6</t>
  </si>
  <si>
    <t>159,3-73,6</t>
  </si>
  <si>
    <t>108,5-48,8</t>
  </si>
  <si>
    <t>174,0-79,4</t>
  </si>
  <si>
    <t>124,6-58,2</t>
  </si>
  <si>
    <t>188,5-84,8</t>
  </si>
  <si>
    <t>140,1-64,8</t>
  </si>
  <si>
    <t>204,4-9,4</t>
  </si>
  <si>
    <t>155,4-71,3</t>
  </si>
  <si>
    <t>219,3-100,2</t>
  </si>
  <si>
    <t>186,1-87,4</t>
  </si>
  <si>
    <t>233,8-106,0</t>
  </si>
  <si>
    <t>216,6-100,6</t>
  </si>
  <si>
    <t>248,5-111,2</t>
  </si>
  <si>
    <t>263,5-123,2</t>
  </si>
  <si>
    <t>14,8-5,7</t>
  </si>
  <si>
    <t>17,4-6,7</t>
  </si>
  <si>
    <t>21,8-6,9</t>
  </si>
  <si>
    <t>23,8-12,7</t>
  </si>
  <si>
    <t>35,1-16,6</t>
  </si>
  <si>
    <t>38,0-17,1</t>
  </si>
  <si>
    <t>40,8-22,3</t>
  </si>
  <si>
    <t>45,3-20,3</t>
  </si>
  <si>
    <t>47,8-29,9</t>
  </si>
  <si>
    <t>57,7-29,6</t>
  </si>
  <si>
    <t>60,1-25,8</t>
  </si>
  <si>
    <t>64,5-37,0</t>
  </si>
  <si>
    <t>68,0-30,2</t>
  </si>
  <si>
    <t>71,5-44,6</t>
  </si>
  <si>
    <t>75,5-33,0</t>
  </si>
  <si>
    <t>82-47,2</t>
  </si>
  <si>
    <t>82,8-35,6</t>
  </si>
  <si>
    <t>88,9-55,1</t>
  </si>
  <si>
    <t>95,9-63,1</t>
  </si>
  <si>
    <t>98,3-45,5</t>
  </si>
  <si>
    <t>106-63</t>
  </si>
  <si>
    <t>105,7-46,3</t>
  </si>
  <si>
    <t>112,7-70</t>
  </si>
  <si>
    <t>113,1-49,1</t>
  </si>
  <si>
    <t>120,4-80,5</t>
  </si>
  <si>
    <t>120,5-51,8</t>
  </si>
  <si>
    <t>131,2-81,2</t>
  </si>
  <si>
    <t>135,8-59,5</t>
  </si>
  <si>
    <t>139,1-90,4</t>
  </si>
  <si>
    <t>157,9-67,6</t>
  </si>
  <si>
    <t>145,6-96,1</t>
  </si>
  <si>
    <t>174,4-78,2</t>
  </si>
  <si>
    <t>156-98,2</t>
  </si>
  <si>
    <t>189,2-84,1</t>
  </si>
  <si>
    <t>163,3-106,2</t>
  </si>
  <si>
    <t>211,5-92,7</t>
  </si>
  <si>
    <t>170,3-113,3</t>
  </si>
  <si>
    <t>227,0-101,5</t>
  </si>
  <si>
    <t>180,6-115,3</t>
  </si>
  <si>
    <t>249,2-110,3</t>
  </si>
  <si>
    <t>187,4-121,7</t>
  </si>
  <si>
    <t>45,7-16,4</t>
  </si>
  <si>
    <t>202,1-127,9</t>
  </si>
  <si>
    <t>54,2-26,2</t>
  </si>
  <si>
    <t>210,2-135,9</t>
  </si>
  <si>
    <t>60,4-34,7</t>
  </si>
  <si>
    <t>216,8-143,7</t>
  </si>
  <si>
    <t>78,4-35,3</t>
  </si>
  <si>
    <t>226,4-143,9</t>
  </si>
  <si>
    <t>84,7-44,0</t>
  </si>
  <si>
    <t>234,5-154,2</t>
  </si>
  <si>
    <t>91,4-53,4</t>
  </si>
  <si>
    <t>241,8-162,2</t>
  </si>
  <si>
    <t>108,9-52,8</t>
  </si>
  <si>
    <t>252-163,7</t>
  </si>
  <si>
    <t>115,2-61,8</t>
  </si>
  <si>
    <t>259-171</t>
  </si>
  <si>
    <t>121,6-70,8</t>
  </si>
  <si>
    <t>265,7-176,9</t>
  </si>
  <si>
    <t>139,4-70,4</t>
  </si>
  <si>
    <t>275,9-178,3</t>
  </si>
  <si>
    <t>145,6-79,5</t>
  </si>
  <si>
    <t>282,8-185,6</t>
  </si>
  <si>
    <t>152-88,5</t>
  </si>
  <si>
    <t>289,8-192,9</t>
  </si>
  <si>
    <t>169,5-88,1</t>
  </si>
  <si>
    <t>300,5-197,6</t>
  </si>
  <si>
    <t>176-97,2</t>
  </si>
  <si>
    <t>306,9-202,4</t>
  </si>
  <si>
    <t>182,4-106,2</t>
  </si>
  <si>
    <t>19,5-4,6</t>
  </si>
  <si>
    <t>199,9-105,8</t>
  </si>
  <si>
    <t>38,8-13,9</t>
  </si>
  <si>
    <t>52,6-25,1</t>
  </si>
  <si>
    <t>64,7-30,8</t>
  </si>
  <si>
    <t>80,8-40,7</t>
  </si>
  <si>
    <t>92,4-45,6</t>
  </si>
  <si>
    <t>24,5-7,9</t>
  </si>
  <si>
    <t>107,3-55,9</t>
  </si>
  <si>
    <t>33,5-14,3</t>
  </si>
  <si>
    <t>117,2-60,2</t>
  </si>
  <si>
    <t>49,4-16,8</t>
  </si>
  <si>
    <t>134,5-71,5</t>
  </si>
  <si>
    <t>67,8-29,6</t>
  </si>
  <si>
    <t>143,7-73,4</t>
  </si>
  <si>
    <t>82,4-32,9</t>
  </si>
  <si>
    <t>102,2-46,3</t>
  </si>
  <si>
    <t>171,3-88,6</t>
  </si>
  <si>
    <t>115,7-49</t>
  </si>
  <si>
    <t>188,6-101,2</t>
  </si>
  <si>
    <t>133,1-62,5</t>
  </si>
  <si>
    <t>198,6-103,1</t>
  </si>
  <si>
    <t>149-64,6</t>
  </si>
  <si>
    <t>213,1-112,6</t>
  </si>
  <si>
    <t>166,4-78,1</t>
  </si>
  <si>
    <t>224,8-116</t>
  </si>
  <si>
    <t>183,3-81</t>
  </si>
  <si>
    <t>240,9-130,2</t>
  </si>
  <si>
    <t>200,9-94,2</t>
  </si>
  <si>
    <t>252,7-133,9</t>
  </si>
  <si>
    <t>216,8-96,7</t>
  </si>
  <si>
    <t>267,6-144,8</t>
  </si>
  <si>
    <t>27,6-6,2</t>
  </si>
  <si>
    <t>280,4-151,1</t>
  </si>
  <si>
    <t>53,8-19,6</t>
  </si>
  <si>
    <t>295,5-161,3</t>
  </si>
  <si>
    <t>80,7-29,4</t>
  </si>
  <si>
    <t>307,3-165,8</t>
  </si>
  <si>
    <t>107,6-39,2</t>
  </si>
  <si>
    <t>321,8-175</t>
  </si>
  <si>
    <t>134,5-49,0</t>
  </si>
  <si>
    <t>332,5-175</t>
  </si>
  <si>
    <t>161,4-58,8</t>
  </si>
  <si>
    <t>188,3-68,6</t>
  </si>
  <si>
    <t>29,2-13,5</t>
  </si>
  <si>
    <t>211,5-77,1</t>
  </si>
  <si>
    <t>Boosta 65-33 8/2A-G-185-EQBE</t>
  </si>
  <si>
    <t>ЭЦВ 12-300-30чл</t>
  </si>
  <si>
    <t>ЭЦВ 12-300-55чл</t>
  </si>
  <si>
    <t>ЭЦВ 12-300-80чл</t>
  </si>
  <si>
    <t>*Цены от 01.04.2017 года с учётом  НДС 18%</t>
  </si>
  <si>
    <t>ЭЦВ8-16-140 noryl</t>
  </si>
  <si>
    <t>ЭЦВ8-16-160</t>
  </si>
  <si>
    <t>ЭЦВ8-16-160 noryl</t>
  </si>
  <si>
    <t>ЭЦВ8-16-180</t>
  </si>
  <si>
    <t>ЭЦВ8-16-180 noryl</t>
  </si>
  <si>
    <t>ЭЦВ8-16-190 noryl</t>
  </si>
  <si>
    <t>ЭЦВ8-16-200</t>
  </si>
  <si>
    <t>ЭЦВ8-16-200 noryl</t>
  </si>
  <si>
    <t>ЭЦВ8-16-220 noryl</t>
  </si>
  <si>
    <t xml:space="preserve">ЭЦВ 8-16-220 </t>
  </si>
  <si>
    <t>ЭЦВ8-16-260</t>
  </si>
  <si>
    <t>ЭЦВ8-16-260 noryl</t>
  </si>
  <si>
    <t>ЭЦВ8-16-280 noryl</t>
  </si>
  <si>
    <t>ЭЦВ8-16-300 noryl</t>
  </si>
  <si>
    <t>ЭЦВ8-25-15 noryl</t>
  </si>
  <si>
    <t>ЭЦВ8-25-35 noryl</t>
  </si>
  <si>
    <t>ЭЦВ8-25-55</t>
  </si>
  <si>
    <t>ЭЦВ8-25-55 noryl</t>
  </si>
  <si>
    <t>ЭЦВ8-25-55 нрк</t>
  </si>
  <si>
    <t>ЭЦВ8-25-60 noryl</t>
  </si>
  <si>
    <t>ЭЦВ8-25-70</t>
  </si>
  <si>
    <t>ЭЦВ8-25-70 noryl</t>
  </si>
  <si>
    <t>ЭЦВ8-25-70 нрк</t>
  </si>
  <si>
    <t>ЭЦВ8-25-90 noryl</t>
  </si>
  <si>
    <t>ЭЦВ8-25-90 нрк</t>
  </si>
  <si>
    <t>ЭЦВ8-25-100</t>
  </si>
  <si>
    <t>ЭЦВ8-25-100 noryl</t>
  </si>
  <si>
    <t>ЭЦВ8-25-100нрк</t>
  </si>
  <si>
    <t>ЭЦВ8-25-110</t>
  </si>
  <si>
    <t>ЭЦВ8-25-110 нрк</t>
  </si>
  <si>
    <t>ЭЦВ8-25-110 noryl</t>
  </si>
  <si>
    <t>ЭЦВ8-25-125</t>
  </si>
  <si>
    <t>ЭЦВ8-25-125 noryl</t>
  </si>
  <si>
    <t>ЭЦВ8-25-125 нрк</t>
  </si>
  <si>
    <t>ЭЦВ8-25-145 noryl</t>
  </si>
  <si>
    <t>ЭЦВ8-25-150</t>
  </si>
  <si>
    <t>ЭЦВ8-25-150 noryl</t>
  </si>
  <si>
    <t>ЭЦВ8-25-150 нрк</t>
  </si>
  <si>
    <t>ЭЦВ8-25-160 noryl</t>
  </si>
  <si>
    <t>ЭЦВ8-25-180</t>
  </si>
  <si>
    <t>ЭЦВ8-25-180 noryl</t>
  </si>
  <si>
    <t>ЭЦВ8-25-180 нрк</t>
  </si>
  <si>
    <t>ЭЦВ8-25-200 noryl</t>
  </si>
  <si>
    <t>ЭЦВ8-25-230</t>
  </si>
  <si>
    <t>ЭЦВ8-25-230 noryl</t>
  </si>
  <si>
    <t>ЭЦВ8-25-230 нрк</t>
  </si>
  <si>
    <t>ЭЦВ8-25-250 noryl</t>
  </si>
  <si>
    <t>ЭЦВ8-25-270 noryl</t>
  </si>
  <si>
    <t>ЭЦВ8-25-300</t>
  </si>
  <si>
    <t>ЭЦВ8-25-300 noryl</t>
  </si>
  <si>
    <t>ЭЦВ8-25-300 нрк</t>
  </si>
  <si>
    <t>ЭЦВ8-25-315</t>
  </si>
  <si>
    <t>ЭЦВ8-25-315 noryl</t>
  </si>
  <si>
    <t>ЭЦВ8-25-340</t>
  </si>
  <si>
    <t>ЭЦВ8-25-340 noryl</t>
  </si>
  <si>
    <t>ЭЦВ8-25-400</t>
  </si>
  <si>
    <t>ЭЦВ8-25-400 noryl</t>
  </si>
  <si>
    <t>ЭЦВ8-40-15</t>
  </si>
  <si>
    <t>ЭЦВ8-40-15 noryl</t>
  </si>
  <si>
    <t>ЭЦВ8-40-40</t>
  </si>
  <si>
    <t>ЭЦВ8-40-40 noryl</t>
  </si>
  <si>
    <t>ЭЦВ8-40-40 нрк</t>
  </si>
  <si>
    <t>ЭЦВ8-40-50 noryl</t>
  </si>
  <si>
    <t>ЭЦВ8-40-55 noryl</t>
  </si>
  <si>
    <t>ЭЦВ8-40-60</t>
  </si>
  <si>
    <t>ЭЦВ8-40-60  noryl</t>
  </si>
  <si>
    <t>ЭЦВ8-40-60 нрк</t>
  </si>
  <si>
    <t>ЭЦВ8-40-70 noryl</t>
  </si>
  <si>
    <t>ЭЦВ8-40-80 noryl</t>
  </si>
  <si>
    <t>ЭЦВ8-40-90</t>
  </si>
  <si>
    <t>ЭЦВ8-40-90 нрк</t>
  </si>
  <si>
    <t>ЭЦВ8-40-90 noryl</t>
  </si>
  <si>
    <t>ЭЦВ8-40-100 noryl</t>
  </si>
  <si>
    <t>ЭЦВ8-40-110 noryl</t>
  </si>
  <si>
    <t xml:space="preserve">ЭЦВ8-40-120 </t>
  </si>
  <si>
    <t>ЭЦВ8-40-120 noryl</t>
  </si>
  <si>
    <t>ЭЦВ8-40-120 нрк</t>
  </si>
  <si>
    <t>ЭЦВ8-40-125 noryl</t>
  </si>
  <si>
    <t>ЭЦВ8-40-150 noryl</t>
  </si>
  <si>
    <t>ЭЦВ8-40-150</t>
  </si>
  <si>
    <t>ЭЦВ8-40-150 нрк</t>
  </si>
  <si>
    <t>ЭЦВ8-40-160 noryl</t>
  </si>
  <si>
    <t>ЭЦВ8-40-170 noryl</t>
  </si>
  <si>
    <t>ЭЦВ8-40-180</t>
  </si>
  <si>
    <t>ЭЦВ8-40-180 нрк</t>
  </si>
  <si>
    <t>ЭЦВ8-40-180 noryl</t>
  </si>
  <si>
    <t>ЭЦВ8-40-200</t>
  </si>
  <si>
    <t>ЭЦВ8-40-200 нрк</t>
  </si>
  <si>
    <t>ЭЦВ8-40-200 noryl</t>
  </si>
  <si>
    <t>ЭЦВ8-65-20 noryl</t>
  </si>
  <si>
    <t>ЭЦВ8-65-30 noryl</t>
  </si>
  <si>
    <t>ЭЦВ8-65-35 noryl</t>
  </si>
  <si>
    <t>ЭЦВ8-65-40 noryl</t>
  </si>
  <si>
    <t>ЭЦВ8-65-40</t>
  </si>
  <si>
    <t>ЭЦВ8-65-50 noryl</t>
  </si>
  <si>
    <t>ЭЦВ8-65-55 noryl</t>
  </si>
  <si>
    <t>ЭЦВ8-65-60 noryl</t>
  </si>
  <si>
    <t>ЭЦВ8-65-65 noryl</t>
  </si>
  <si>
    <t>ЭЦВ8-65-70</t>
  </si>
  <si>
    <t>ЭЦВ8-65-70 noryl</t>
  </si>
  <si>
    <t>ЭЦВ8-65-75 noryl</t>
  </si>
  <si>
    <t>ЭЦВ8-65-80 noryl</t>
  </si>
  <si>
    <t>ЭЦВ8-65-90</t>
  </si>
  <si>
    <t>ЭЦВ8-65-90 noryl</t>
  </si>
  <si>
    <t>ЭЦВ8-65-100 noryl</t>
  </si>
  <si>
    <t>ЭЦВ8-65-110</t>
  </si>
  <si>
    <t>ЭЦВ8-65-110 noryl</t>
  </si>
  <si>
    <t>ЭЦВ8-65-125 noryl</t>
  </si>
  <si>
    <t>ЭЦВ8-65-145</t>
  </si>
  <si>
    <t>ЭЦВ8-65-145 noryl</t>
  </si>
  <si>
    <t>ЭЦВ8-65-180 noryl</t>
  </si>
  <si>
    <t>ЭЦВ8-65-180</t>
  </si>
  <si>
    <t>ЭЦВ10-65-30 нрк</t>
  </si>
  <si>
    <t>ЭЦВ10-65-50 нрк</t>
  </si>
  <si>
    <t>ЭЦВ10-65-65 нрк</t>
  </si>
  <si>
    <t>ЭЦВ10-65-65 нро</t>
  </si>
  <si>
    <t>ЭЦВ10-65-80 нрк</t>
  </si>
  <si>
    <t>ЭЦВ10-65-90 нрк</t>
  </si>
  <si>
    <t>ЭЦВ10-65-90 нро</t>
  </si>
  <si>
    <t>ЭЦВ10-65-100 нрк</t>
  </si>
  <si>
    <t>ЭЦВ10-65-110 нрк</t>
  </si>
  <si>
    <t>ЭЦВ10-65-110 нро</t>
  </si>
  <si>
    <t>ЭЦВ10-65-125 нрк</t>
  </si>
  <si>
    <t>ЭЦВ10-65-125 нро</t>
  </si>
  <si>
    <t>ЭЦВ10-65-150 нрк</t>
  </si>
  <si>
    <t>ЭЦВ10-65-150 нро</t>
  </si>
  <si>
    <t>ЭЦВ10-65-175 нрк</t>
  </si>
  <si>
    <t>ЭЦВ10-65-175 нро</t>
  </si>
  <si>
    <t>ЭЦВ10-65-200 нрк</t>
  </si>
  <si>
    <t>ЭЦВ10-65-200 нро</t>
  </si>
  <si>
    <t>ЭЦВ10-65-225 нрк</t>
  </si>
  <si>
    <t>ЭЦВ10-65-250 нрк</t>
  </si>
  <si>
    <t>ЭЦВ10-65-275 нрк</t>
  </si>
  <si>
    <t>ЭЦВ10-120-20 нро</t>
  </si>
  <si>
    <t>ЭЦВ10-120-40 нро</t>
  </si>
  <si>
    <t>ЭЦВ10-120-60 нро</t>
  </si>
  <si>
    <t>ЭЦВ10-120-65 нро/чл</t>
  </si>
  <si>
    <t>ЭЦВ10-120-80 нро/чл</t>
  </si>
  <si>
    <t>ЭЦВ10-120-90 нро/чл</t>
  </si>
  <si>
    <t>ЭЦВ10-120-100 нро</t>
  </si>
  <si>
    <t>ЭЦВ10-120-115 нро/чл</t>
  </si>
  <si>
    <t>ЭЦВ10-120-120 нро</t>
  </si>
  <si>
    <t>ЭЦВ10-120-140 нро</t>
  </si>
  <si>
    <t>ЭЦВ10-120-160 нро</t>
  </si>
  <si>
    <t>ЭЦВ10-120-180 нро/чл</t>
  </si>
  <si>
    <t>ЭЦВ10-140-20 нро</t>
  </si>
  <si>
    <t>ЭЦВ10-160-20 нро/чл</t>
  </si>
  <si>
    <t>ЭЦВ10-160-25 нро</t>
  </si>
  <si>
    <t>ЭЦВ10-160-35 нро</t>
  </si>
  <si>
    <t>ЭЦВ10-160-40 нро/чл</t>
  </si>
  <si>
    <t>ЭЦВ10-160-50нро</t>
  </si>
  <si>
    <t>ЭЦВ10-160-60нро/чл</t>
  </si>
  <si>
    <t>ЭЦВ10-160-75нро</t>
  </si>
  <si>
    <t>ЭЦВ10-160-80нро/чл</t>
  </si>
  <si>
    <t>ЭЦВ10-160-100нро</t>
  </si>
  <si>
    <t>ЭЦВ10-160-120нро/чл</t>
  </si>
  <si>
    <t>ЭЦВ10-160-125нро</t>
  </si>
  <si>
    <t>ЭЦВ10-160-140нро/чл</t>
  </si>
  <si>
    <t>ЭЦВ10-160-150нро/чл</t>
  </si>
  <si>
    <t>ЭЦВ10-160-160нро/чл</t>
  </si>
  <si>
    <t>ЭЦВ10-200-100нро</t>
  </si>
  <si>
    <t>ЭЦВ10-200-110нро</t>
  </si>
  <si>
    <t>ЭЦВ10-200-125нро</t>
  </si>
  <si>
    <t>ЭЦВ12-160-100нро</t>
  </si>
  <si>
    <t>ЭЦВ12-160-140нро</t>
  </si>
  <si>
    <t>ЭЦВ12-160-175нро</t>
  </si>
  <si>
    <t>ЭЦВ12-160-200нро</t>
  </si>
  <si>
    <t>ЭЦВ12-200-35нро</t>
  </si>
  <si>
    <t>ЭЦВ12-200-70нро</t>
  </si>
  <si>
    <t>ЭЦВ12-200-105нро</t>
  </si>
  <si>
    <t>ЭЦВ12-200-140нро</t>
  </si>
  <si>
    <t>ЭЦВ12-210-25нро</t>
  </si>
  <si>
    <t>ЭЦВ12-210-55нро</t>
  </si>
  <si>
    <t>ЭЦВ12-250-15нро/чл</t>
  </si>
  <si>
    <t>ЭЦВ12-250-25нро/чл</t>
  </si>
  <si>
    <t>ЭЦВ12-250-35нро</t>
  </si>
  <si>
    <t>ЭЦВ12-250-70нро</t>
  </si>
  <si>
    <t>ЭЦВ12-250-105нро</t>
  </si>
  <si>
    <t>ЭЦВ12-250-140нро</t>
  </si>
  <si>
    <t>ЭЦВ12-255-30нро</t>
  </si>
  <si>
    <t xml:space="preserve">                300024, г. Тула, Ханинский проезд, д. 23</t>
  </si>
  <si>
    <t>*Цены от 01.04.2017 года с учётом НДС 18%</t>
  </si>
  <si>
    <t xml:space="preserve">2ЭЦВ 8-40-200  </t>
  </si>
  <si>
    <t>2ЭЦВ 6-6.5-160</t>
  </si>
  <si>
    <t xml:space="preserve">2ЭЦВ 8-65-145  </t>
  </si>
  <si>
    <t xml:space="preserve">2ЭЦВ 6-6.5-225  </t>
  </si>
  <si>
    <t>2ЭЦВ 8-65-240</t>
  </si>
  <si>
    <t>2ЭЦВ 8-65-260</t>
  </si>
  <si>
    <t>2ЭЦВ 6-10-210</t>
  </si>
  <si>
    <t xml:space="preserve">2ЭЦВ 6-10-290  </t>
  </si>
  <si>
    <t xml:space="preserve">2ЭЦВ 6-10-350  </t>
  </si>
  <si>
    <t xml:space="preserve">2ЭЦВ 10-65-250 нрк  </t>
  </si>
  <si>
    <t xml:space="preserve">2ЭЦВ 10-65-275 нрк  </t>
  </si>
  <si>
    <t>2ЭЦВ 10-77-65 нрк</t>
  </si>
  <si>
    <t>2ЭЦВ 6-16-100</t>
  </si>
  <si>
    <t>2ЭЦВ 10-77-100 нрк</t>
  </si>
  <si>
    <t>2ЭЦВ 10-77-130 нрк</t>
  </si>
  <si>
    <t>2ЭЦВ 10-77-165 нрк</t>
  </si>
  <si>
    <t>2ЭЦВ 10-77-200 нрк</t>
  </si>
  <si>
    <t>2ЭЦВ 10-77-230 нрк</t>
  </si>
  <si>
    <t>2ЭЦВ 10-77-265 нрк</t>
  </si>
  <si>
    <t>2ЭЦВ 10-77-300 нрк</t>
  </si>
  <si>
    <t>2ЭЦВ 10-77-330 нрк</t>
  </si>
  <si>
    <t xml:space="preserve">2ЭЦВ 10-100-120 нро  </t>
  </si>
  <si>
    <t xml:space="preserve">2ЭЦВ 10-100-140 нро  </t>
  </si>
  <si>
    <t xml:space="preserve">2ЭЦВ 10-120-160 нро  </t>
  </si>
  <si>
    <t xml:space="preserve">2ЭЦВ 8-16-180  </t>
  </si>
  <si>
    <t xml:space="preserve">2ЭЦВ 10-160-25 нро  </t>
  </si>
  <si>
    <t xml:space="preserve">2ЭЦВ 8-16-200  </t>
  </si>
  <si>
    <t xml:space="preserve">2ЭЦВ 8-16-260  </t>
  </si>
  <si>
    <t xml:space="preserve">2ЭЦВ 8-25-55 нрк  </t>
  </si>
  <si>
    <t xml:space="preserve">2ЭЦВ 10-160-125 нро  </t>
  </si>
  <si>
    <t xml:space="preserve">2ЭЦВ 8-25-70 нрк  </t>
  </si>
  <si>
    <t xml:space="preserve">2ЭЦВ 10-160-150 нро  </t>
  </si>
  <si>
    <t xml:space="preserve">2ЭЦВ 8-25-100 нрк  </t>
  </si>
  <si>
    <t xml:space="preserve">2ЭЦВ 8-25-125 нрк  </t>
  </si>
  <si>
    <t xml:space="preserve">2ЭЦВ 8-25-150 нрк  </t>
  </si>
  <si>
    <t xml:space="preserve">2ЭЦВ 8-25-180 нрк  </t>
  </si>
  <si>
    <t xml:space="preserve">2ЭЦВ 12-160-175 нро  </t>
  </si>
  <si>
    <t xml:space="preserve">2ЭЦВ 8-25-230 нрк  </t>
  </si>
  <si>
    <t xml:space="preserve">2ЭЦВ 8-25-300  </t>
  </si>
  <si>
    <t xml:space="preserve">2ЭЦВ 12-200-35 нро  </t>
  </si>
  <si>
    <t xml:space="preserve">2ЭЦВ 8-25-300 нрк  </t>
  </si>
  <si>
    <t xml:space="preserve">2ЭЦВ 12-200-70 нро  </t>
  </si>
  <si>
    <t xml:space="preserve">2ЭЦВ 8-25-340  </t>
  </si>
  <si>
    <t xml:space="preserve">2ЭЦВ 12-200-105 нро  </t>
  </si>
  <si>
    <t xml:space="preserve">2ЭЦВ 12-200-140 нро  </t>
  </si>
  <si>
    <t xml:space="preserve">2ЭЦВ 12-250-140 нро  </t>
  </si>
  <si>
    <t>3ЭЦВ 8-40-75</t>
  </si>
  <si>
    <t xml:space="preserve">3ЭЦВ 8-40-200  </t>
  </si>
  <si>
    <t xml:space="preserve">3ЭЦВ 8-65-145  </t>
  </si>
  <si>
    <t xml:space="preserve">3ЭЦВ 6-10-290  </t>
  </si>
  <si>
    <t xml:space="preserve">3ЭЦВ 6-10-350  </t>
  </si>
  <si>
    <t xml:space="preserve">3ЭЦВ 10-65-250 нрк  </t>
  </si>
  <si>
    <t xml:space="preserve">3ЭЦВ 10-65-275 нрк  </t>
  </si>
  <si>
    <t xml:space="preserve">3ЭЦВ 10-120-40 нро  </t>
  </si>
  <si>
    <t xml:space="preserve">3ЭЦВ 6-25-50  </t>
  </si>
  <si>
    <t>3ЭЦВ 10-120-170 нро</t>
  </si>
  <si>
    <t>3ЭЦВ 10-120-200 нро</t>
  </si>
  <si>
    <t xml:space="preserve">3ЭЦВ 10-160-25 нро  </t>
  </si>
  <si>
    <t xml:space="preserve">3ЭЦВ 6-25-140  </t>
  </si>
  <si>
    <t xml:space="preserve">3ЭЦВ 10-160-125 нро  </t>
  </si>
  <si>
    <t xml:space="preserve">3ЭЦВ 10-160-150 нро  </t>
  </si>
  <si>
    <t xml:space="preserve">3ЭЦВ 8-16-180  </t>
  </si>
  <si>
    <t xml:space="preserve">3ЭЦВ 8-16-200  </t>
  </si>
  <si>
    <t xml:space="preserve">3ЭЦВ 8-16-260  </t>
  </si>
  <si>
    <t xml:space="preserve">3ЭЦВ 12-160-175 нро  </t>
  </si>
  <si>
    <t xml:space="preserve">3ЭЦВ 12-200-35 нро  </t>
  </si>
  <si>
    <t xml:space="preserve">3ЭЦВ 12-200-70 нро  </t>
  </si>
  <si>
    <t xml:space="preserve">3ЭЦВ 12-200-105 нро  </t>
  </si>
  <si>
    <t xml:space="preserve">3ЭЦВ 12-200-140 нро  </t>
  </si>
  <si>
    <t xml:space="preserve">3ЭЦВ 12-210-55 нро  </t>
  </si>
  <si>
    <t xml:space="preserve">3ЭЦВ 8-25-300  </t>
  </si>
  <si>
    <t xml:space="preserve">3ЭЦВ 8-25-340  </t>
  </si>
  <si>
    <t xml:space="preserve">             E-mail: tpno@bk.ru; tpno1@bk.ru</t>
  </si>
  <si>
    <t xml:space="preserve">                 http://gidroap.ru     8(910)703 55-87</t>
  </si>
  <si>
    <t xml:space="preserve">              агрегаты CRS </t>
  </si>
  <si>
    <t xml:space="preserve">CRS 10-65/12 нрк </t>
  </si>
  <si>
    <t xml:space="preserve">CRS 10-65/14 нрк </t>
  </si>
  <si>
    <t xml:space="preserve">CRS 10-65/15 нрк </t>
  </si>
  <si>
    <t xml:space="preserve">CRS 10-65/16 нрк </t>
  </si>
  <si>
    <t>CRS 10-100/7 нро</t>
  </si>
  <si>
    <t xml:space="preserve">CRS 8 -16/5 </t>
  </si>
  <si>
    <t>CRS 8-25/8Х нрк (для морской воды)</t>
  </si>
  <si>
    <t>CRS 8-25/10Х нрк (для морской воды)</t>
  </si>
  <si>
    <t>цены с НДС на 01.04.2017 г.</t>
  </si>
  <si>
    <t xml:space="preserve">  - </t>
  </si>
  <si>
    <t>Boosta  25 -1 02-F-003-EQBE</t>
  </si>
  <si>
    <t>Boosta  40-10 01-F-007-EQBE</t>
  </si>
  <si>
    <t>Boosta  25 -1 03-F-003-EQBE</t>
  </si>
  <si>
    <t>Boosta  40-10 02-F-007-EQBE</t>
  </si>
  <si>
    <t>Boosta  25 -1 04-F-003-EQBE</t>
  </si>
  <si>
    <t>Boosta  40-10 03-F-011-EQBE</t>
  </si>
  <si>
    <t>Boosta  25 -1 05-F-003-EQBE</t>
  </si>
  <si>
    <t>Boosta  40-10 04-F-015-EQBE</t>
  </si>
  <si>
    <t>Boosta  25-1 06-F-003-EQBE</t>
  </si>
  <si>
    <t>Boosta  40-10 05-F-022-EQBE</t>
  </si>
  <si>
    <t>Boosta  25-1 07-F-003-EQBE</t>
  </si>
  <si>
    <t>Boosta  40-10 06-F-022-EQBE</t>
  </si>
  <si>
    <t>Boosta  25-1 08-F-005-EQBE</t>
  </si>
  <si>
    <t>Boosta  40-10 07-F-030-EQBE</t>
  </si>
  <si>
    <t>Boosta  25-1 09-F-005-EQBE</t>
  </si>
  <si>
    <t>Boosta  40-10 08-F-030-EQBE</t>
  </si>
  <si>
    <t>Boosta  25-1 10-F-005-EQBE</t>
  </si>
  <si>
    <t>Boosta  40-10 09-F-040-EQBE</t>
  </si>
  <si>
    <t>Boosta  25-1 11-F-005-EQBE</t>
  </si>
  <si>
    <t>Boosta  40-10 10-F-040-EQBE</t>
  </si>
  <si>
    <t>Boosta  25-1 12-F-007-EQBE</t>
  </si>
  <si>
    <t>Boosta  40-10 11-F-040-EQBE</t>
  </si>
  <si>
    <t>Boosta  25-1 13-F-007-EQBE</t>
  </si>
  <si>
    <t>Boosta  40-10 13-F-055-EQBE</t>
  </si>
  <si>
    <t>Boosta  25-1 15-F-007-EQBE</t>
  </si>
  <si>
    <t>Boosta  40-10 15-F-055-EQBE</t>
  </si>
  <si>
    <t>Boosta  25-1 17-F-011-EQBE</t>
  </si>
  <si>
    <t>Boosta  40-10 17-F-075-EQBE</t>
  </si>
  <si>
    <t>Boosta  25-1 19-F-011-EQBE</t>
  </si>
  <si>
    <t>Boosta  40-10 18-F-075-EQBE</t>
  </si>
  <si>
    <t>Boosta  25-1 22-F-011-EQBE</t>
  </si>
  <si>
    <t>Boosta  40-10 20-F-075-EQBE</t>
  </si>
  <si>
    <t>Boosta  25-1 25-F-015-EQBE</t>
  </si>
  <si>
    <t>Boosta  40-10 21-F-110-EQBE</t>
  </si>
  <si>
    <t>Boosta  25-1 27-F-015-EQBE</t>
  </si>
  <si>
    <t>Boosta  50-15 01-F-011-EQBE</t>
  </si>
  <si>
    <t>Boosta  25-1 30-F-015-EQBE</t>
  </si>
  <si>
    <t>Boosta  50-15 02-F-022-EQBE</t>
  </si>
  <si>
    <t>Boosta  25-1 32-F-022-EQBE</t>
  </si>
  <si>
    <t>Boosta  50-15 03-F-030-EQBE</t>
  </si>
  <si>
    <t>Boosta  25-1 34-F-022-EQBE</t>
  </si>
  <si>
    <t>Boosta  50-15 04-F-040-EQBE</t>
  </si>
  <si>
    <t>Boosta  25-1 37-F-022-EQBE</t>
  </si>
  <si>
    <t>Boosta  50-15 05-F-040-EQBE</t>
  </si>
  <si>
    <t>Boosta  25-3 02-F-003-EQBE</t>
  </si>
  <si>
    <t>Boosta  50-15 06-F-055-EQBE</t>
  </si>
  <si>
    <t>Boosta  25-3 03-F-003-EQBE</t>
  </si>
  <si>
    <t>Boosta  50-15 07-F-055-EQBE</t>
  </si>
  <si>
    <t>Boosta  25-3 04-F-003-EQBE</t>
  </si>
  <si>
    <t>Boosta  50-15 08-F-075-EQBE</t>
  </si>
  <si>
    <t>Boosta  25-3 05-F-005-EQBE</t>
  </si>
  <si>
    <t>Boosta  50-15 09-F-075-EQBE</t>
  </si>
  <si>
    <t>Boosta  25-3 06-F-005-EQBE</t>
  </si>
  <si>
    <t>Boosta  50-15 10-F-110-EQBE</t>
  </si>
  <si>
    <t>Boosta  25-3 07-F-007-EQBE</t>
  </si>
  <si>
    <t>Boosta  50-15 11-F-110-EQBE</t>
  </si>
  <si>
    <t>Boosta  25-3 08-F-007-EQBE</t>
  </si>
  <si>
    <t>Boosta  50-15 13-F-110-EQBE</t>
  </si>
  <si>
    <t>Boosta  25-3 09-F-011-EQBE</t>
  </si>
  <si>
    <t>Boosta  50-15 15-F-150-EQBE</t>
  </si>
  <si>
    <t>Boosta  25-3 10-F-011-EQBE</t>
  </si>
  <si>
    <t>Boosta  50-15 17-F-150-EQBE</t>
  </si>
  <si>
    <t>Boosta  25-3 11-F-011-EQBE</t>
  </si>
  <si>
    <t>Boosta  50-22 01-F-011-EQBE</t>
  </si>
  <si>
    <t>Boosta  50-22 02-F-022-EQBE</t>
  </si>
  <si>
    <t>Boosta  25-3 13-F-015-EQBE</t>
  </si>
  <si>
    <t>Boosta  50-22 03-F-030-EQBE</t>
  </si>
  <si>
    <t>Boosta  25-3 14-F-015-EQBE</t>
  </si>
  <si>
    <t>Boosta  50-22 04-F-040-EQBE</t>
  </si>
  <si>
    <t>Boosta  25-3 16-F-015-EQBE</t>
  </si>
  <si>
    <t>Boosta  50-22 05-F-055-EQBE</t>
  </si>
  <si>
    <t>Boosta  25-3 19-F-022-EQBE</t>
  </si>
  <si>
    <t>Boosta  50-22 06-F-075-EQBE</t>
  </si>
  <si>
    <t>Boosta  25-3 21-F-022-EQBE</t>
  </si>
  <si>
    <t>Boosta  50-22 07-F-075-EQBE</t>
  </si>
  <si>
    <t>Boosta  25-3 23-F-022-EQBE</t>
  </si>
  <si>
    <t>Boosta  50-22 08-F-110-EQBE</t>
  </si>
  <si>
    <t>Boosta  25-3 25-F-022-EQBE</t>
  </si>
  <si>
    <t>Boosta  50-22 09-F-110-EQBE</t>
  </si>
  <si>
    <t>Boosta  25-3 27-F-030-EQBE</t>
  </si>
  <si>
    <t>Boosta  50-22 10-F-110-EQBE</t>
  </si>
  <si>
    <t>Boosta  25-3 29-F-030-EQBE</t>
  </si>
  <si>
    <t>Boosta  50-22 12-F-150-EQBE</t>
  </si>
  <si>
    <t>Boosta  25-3 31-F-030-EQBE</t>
  </si>
  <si>
    <t>Boosta  50-22 14-F-150-EQBE</t>
  </si>
  <si>
    <t>Boosta  25-3 33-F-030-EQBE</t>
  </si>
  <si>
    <t>Boosta  50-22 17-F-185-EQBE</t>
  </si>
  <si>
    <t>Boosta  32-5 02-F-003-EQBE</t>
  </si>
  <si>
    <t>Boosta  65-33 1/1A-G-022-EQBE</t>
  </si>
  <si>
    <t>Boosta  32-5 03-F-005-EQBE</t>
  </si>
  <si>
    <t>Boosta  65-33 1-G-030-EQBE</t>
  </si>
  <si>
    <t>Boosta  32-5 04-F-005-EQBE</t>
  </si>
  <si>
    <t>Boosta  65-33 2/2A-G-040-EQBE</t>
  </si>
  <si>
    <t>Boosta  32-5 05-F-007-EQBE</t>
  </si>
  <si>
    <t>Boosta  65-33 2/1A-G-040-EQBE</t>
  </si>
  <si>
    <t>Boosta  32-5 06-F-011-EQBE</t>
  </si>
  <si>
    <t>Boosta  65-33 2-G-055-EQBE</t>
  </si>
  <si>
    <t>Boosta  32-5 07-F-011-EQBE</t>
  </si>
  <si>
    <t>Boosta  65-33 3/2A-G-055-EQBE</t>
  </si>
  <si>
    <t>Boosta  32-5 08-F-011-EQBE</t>
  </si>
  <si>
    <t>Boosta  65-33 3/1A-G-075-EQBE</t>
  </si>
  <si>
    <t>Boosta  32-5 09-F-015-EQBE</t>
  </si>
  <si>
    <t>Boosta  65-33 3-G-075-EQBE</t>
  </si>
  <si>
    <t>Boosta  32-5 10-F-015-EQBE</t>
  </si>
  <si>
    <t>Boosta  65-33 4/2A-G-075-EQBE</t>
  </si>
  <si>
    <t>Boosta  32-5 11-F-015-EQBE</t>
  </si>
  <si>
    <t>Boosta  65-33 4/1A-G-110-EQBE</t>
  </si>
  <si>
    <t>Boosta  32-5 12-F-022-EQBE</t>
  </si>
  <si>
    <t>Boosta  65-33 4-G-110-EQBE</t>
  </si>
  <si>
    <t>Boosta  32-5 13-F-022-EQBE</t>
  </si>
  <si>
    <t>Boosta  65-33 5/2A-G-110-EQBE</t>
  </si>
  <si>
    <t>Boosta  32-5 14-F-022-EQBE</t>
  </si>
  <si>
    <t>Boosta  65-33 5/1A-G-110-EQBE</t>
  </si>
  <si>
    <t>Boosta  32-5 15-F-022-EQBE</t>
  </si>
  <si>
    <t>Boosta  65-33 5-G-150-EQBE</t>
  </si>
  <si>
    <t>Boosta  32-5 16-F-022-EQBE</t>
  </si>
  <si>
    <t>Boosta  65-33 6/2A-G-150-EQBE</t>
  </si>
  <si>
    <t>Boosta  32-5 18-F-030-EQBE</t>
  </si>
  <si>
    <t>Boosta  65-33 6/1A-G-150-EQBE</t>
  </si>
  <si>
    <t>Boosta  32-5 21-F-030-EQBE</t>
  </si>
  <si>
    <t>Boosta  65-33 6-G-150-EQBE</t>
  </si>
  <si>
    <t>Boosta  32-5 23-F-040-EQBE</t>
  </si>
  <si>
    <t>Boosta  65-33 7/2A-G-150-EQBE</t>
  </si>
  <si>
    <t>Boosta  32-5 25-F-040-EQBE</t>
  </si>
  <si>
    <t>Boosta  65-33 7/1A-G-185-EQBE</t>
  </si>
  <si>
    <t>Boosta  32-5 28-F-040-EQBE</t>
  </si>
  <si>
    <t>Boosta  65-33 7-G-185-EQBE</t>
  </si>
  <si>
    <t>Boosta  32-5 30-F-055-EQBE</t>
  </si>
  <si>
    <t>Boosta  65-33 8/2A-G-185-EQBE</t>
  </si>
  <si>
    <t>Boosta  32-5 33-F-055-EQBE</t>
  </si>
  <si>
    <t>Boosta  65-33 8/1A-G-185-EQBE</t>
  </si>
  <si>
    <t>Boosta  65-338-G-220-EQBE</t>
  </si>
  <si>
    <t>Boosta  100-66 2/2A-G-075-EQBE</t>
  </si>
  <si>
    <t>Boosta  65-33 9/2A-G-220-EQBE</t>
  </si>
  <si>
    <t>Boosta  100-66 2/1A-G-110-EQBE</t>
  </si>
  <si>
    <t>Boosta  65-33 9/1A-G-220-EQBE</t>
  </si>
  <si>
    <t>Boosta  100-66 2-G-110-EQBE</t>
  </si>
  <si>
    <t>Boosta  65-33 9-G-220-EQBE</t>
  </si>
  <si>
    <t>Boosta  100-66 3/2A-G-150-EQBE</t>
  </si>
  <si>
    <t>Boosta  65-33 10/2A-G-220-EQBE</t>
  </si>
  <si>
    <t>Boosta  100-66 3/1A-G-150-EQBE</t>
  </si>
  <si>
    <t>Boosta  65-33 10/1A-G-300-EQBE</t>
  </si>
  <si>
    <t>Boosta  100-66 3-G-185-EQBE</t>
  </si>
  <si>
    <t>Boosta  65-33 10-G-300-EQBE</t>
  </si>
  <si>
    <t>Boosta  100-66 4/2A-G-185-EQBE</t>
  </si>
  <si>
    <t>Boosta  65-33 11/2A-G-300-EQBE</t>
  </si>
  <si>
    <t>Boosta  100-66 4/1A-G-220-EQBE</t>
  </si>
  <si>
    <t>Boosta  65-33 11/1A-G-300-EQBE</t>
  </si>
  <si>
    <t>Boosta  100-66 4-G-220-EQBE</t>
  </si>
  <si>
    <t>Boosta  65-33 11-G-300-EQBE</t>
  </si>
  <si>
    <t>Boosta  100-66 5/2A-G-300-EQBE</t>
  </si>
  <si>
    <t>Boosta  65-33 12/2A-G-300-EQBE</t>
  </si>
  <si>
    <t>Boosta  100-66 5/1A-G-300-EQBE</t>
  </si>
  <si>
    <t>Boosta  65-33 12/1A-G-300-EQBE</t>
  </si>
  <si>
    <t>Boosta  100-66 5-G-300-EQBE</t>
  </si>
  <si>
    <t>Boosta  65-33 12-G-300-EQBE</t>
  </si>
  <si>
    <t>Boosta  100-66 6/2A-G-300-EQBE</t>
  </si>
  <si>
    <t>Boosta  65-33 13/2A-G-300-EQBE</t>
  </si>
  <si>
    <t>Boosta  100-66 6/1A-G-300-EQBE</t>
  </si>
  <si>
    <t>Boosta  65-33 13/1A-G-300-EQBE</t>
  </si>
  <si>
    <t>Boosta  100-66 6-G-370-EQBE</t>
  </si>
  <si>
    <t>Boosta  80-46 1/1A-G-030-EQBE</t>
  </si>
  <si>
    <t>Boosta  100-66 7/2A-G-370-EQBE</t>
  </si>
  <si>
    <t>Boosta  80-46 1-G-040-EQBE</t>
  </si>
  <si>
    <t>Boosta  100-66 7/1A-G-370-EQBE</t>
  </si>
  <si>
    <t>Boosta  80-46 2/2A-G-055-EQBE</t>
  </si>
  <si>
    <t>Boosta  100-66 7-G-450-EQBE</t>
  </si>
  <si>
    <t>Boosta  80-46 2-G-075-EQBE</t>
  </si>
  <si>
    <t>Boosta  100-66 8/2A-G-450-EQBE</t>
  </si>
  <si>
    <t>Boosta  80-46 3/2A-G-110-EQBE</t>
  </si>
  <si>
    <t>Boosta  100-66 8/1A-G-450-EQBE</t>
  </si>
  <si>
    <t>Boosta  80-46 3-G-110-EQBE</t>
  </si>
  <si>
    <t>Boosta  100-66 8-G-450-EQBE</t>
  </si>
  <si>
    <t>Boosta  80-46 4/2A-G-150-EQBE</t>
  </si>
  <si>
    <t>Boosta  100-92 1/1A-G-055-EQBE</t>
  </si>
  <si>
    <t>Boosta  80-46 4-G-150-EQBE</t>
  </si>
  <si>
    <t>Boosta  100-92 1-G-075-EQBE</t>
  </si>
  <si>
    <t>Boosta  80-46 5/2A-G-185-EQBE</t>
  </si>
  <si>
    <t>Boosta  100-92 2/2A-G-110-EQBE</t>
  </si>
  <si>
    <t>Boosta  80-46 5-G-185-EQBE</t>
  </si>
  <si>
    <t>Boosta  100-92 2-G-150-EQBE</t>
  </si>
  <si>
    <t>Boosta  80-46 6/2A-G-220-EQBE</t>
  </si>
  <si>
    <t>Boosta  100-92 3/2A-G-185-EQBE</t>
  </si>
  <si>
    <t>Boosta  80-46 6-G-220-EQBE</t>
  </si>
  <si>
    <t>Boosta  100-92 3-G-220-EQBE</t>
  </si>
  <si>
    <t>Boosta  80-46 7/2A-G-300-EQBE</t>
  </si>
  <si>
    <t>Boosta  100-92 4/2A-G-300-EQBE</t>
  </si>
  <si>
    <t>Boosta  80-46 7-G-300-EQBE</t>
  </si>
  <si>
    <t>Boosta  100-92 4-G-300-EQBE</t>
  </si>
  <si>
    <t>Boosta  80-46 8/2A-G-300-EQBE</t>
  </si>
  <si>
    <t>Boosta  100-92 5/2A-G-370-EQBE</t>
  </si>
  <si>
    <t>Boosta  80-46 8-G-300-EQBE</t>
  </si>
  <si>
    <t>Boosta  100-92 5-G-370-EQBE</t>
  </si>
  <si>
    <t>Boosta  80-46 9/2A-G-300-EQBE</t>
  </si>
  <si>
    <t>Boosta  100-92 6/2A-G-450-EQBE</t>
  </si>
  <si>
    <t>Boosta  80-46 9-G-370-EQBE</t>
  </si>
  <si>
    <t>Boosta  100-92 6-G-450-EQBE</t>
  </si>
  <si>
    <t>Boosta  80-46 10/2A-G-370-EQBE</t>
  </si>
  <si>
    <t>Boosta  100-92 7/7A-G-450-EQBE</t>
  </si>
  <si>
    <t>Boosta  80-46 10-G-370-EQBE</t>
  </si>
  <si>
    <t>Boosta  125-125 1-G-075-EQBE</t>
  </si>
  <si>
    <t>Boosta  80-46 11/2A-G-450-EQBE</t>
  </si>
  <si>
    <t>Boosta  125-125 2-G-150-EQBE</t>
  </si>
  <si>
    <t>Boosta  80-46 11-G-450-EQBE</t>
  </si>
  <si>
    <t>Boosta  125-125 3-G-220-EQBE</t>
  </si>
  <si>
    <t>Boosta  80-46 12/2A-G-450-EQBE</t>
  </si>
  <si>
    <t>Boosta  125-125 4-G-300-EQBE</t>
  </si>
  <si>
    <t>Boosta  80-46 12-G-450-EQBE</t>
  </si>
  <si>
    <t>Boosta  125-125 5-G-370-EQBE</t>
  </si>
  <si>
    <t>Boosta  80-46 13/2A-G-450-EQBE</t>
  </si>
  <si>
    <t>Boosta  125-125 6-G-450-EQBE</t>
  </si>
  <si>
    <t>Boosta  100-66 1/1A-G-040-EQBE</t>
  </si>
  <si>
    <t>Boosta  125-125 7-G-550-EQBE</t>
  </si>
  <si>
    <t>Boosta  100-66 1-G-055-EQBE</t>
  </si>
  <si>
    <t>Boosta  125-125 8/2A-G-550-EQBE</t>
  </si>
  <si>
    <t>ОФИЦИАЛЬНЫЙ ДИЛЕР НАСОСНОГО КОНЦЕРНА: Wilo (Германия), DAB (Италия).</t>
  </si>
  <si>
    <t xml:space="preserve">  моб.  8 (910) 703-55-87,  8(910) 704-82-74</t>
  </si>
  <si>
    <r>
      <t xml:space="preserve"> E-mail: tpno@bk.ru; tpno1@bk.ru;    </t>
    </r>
    <r>
      <rPr>
        <b/>
        <sz val="12"/>
        <color indexed="8"/>
        <rFont val="Arial"/>
        <family val="2"/>
      </rPr>
      <t>http://gidroap.ru</t>
    </r>
  </si>
  <si>
    <t xml:space="preserve"> КОМПРЕССОРЫ   ПОРШНЕВЫЕ (Винтовые)</t>
  </si>
  <si>
    <t>РЕДУКТОРЫ</t>
  </si>
  <si>
    <t>МНОГОСТУПЕНЧАТЫЕ (СЕКЦИОННЫЕ)НАСОСЫ</t>
  </si>
  <si>
    <t xml:space="preserve">Марка  </t>
  </si>
  <si>
    <t xml:space="preserve">Давление </t>
  </si>
  <si>
    <t>Произв-ть по всас. (по нагн.), л/мин.</t>
  </si>
  <si>
    <t xml:space="preserve">Для повышения давления воды с t до +110С. </t>
  </si>
  <si>
    <t>ЦЗУ-160</t>
  </si>
  <si>
    <t xml:space="preserve">  - со встроенной тепловой защитой. Колеса - из нержавейки.</t>
  </si>
  <si>
    <t>ЦЗУ-200 М</t>
  </si>
  <si>
    <r>
      <t>WILO (ГЕРМАНИЯ)</t>
    </r>
    <r>
      <rPr>
        <sz val="10"/>
        <rFont val="Arial"/>
        <family val="2"/>
      </rPr>
      <t xml:space="preserve"> ГОРИЗОНТАЛЬНЫЕ</t>
    </r>
  </si>
  <si>
    <t>С-412 М  2,2Квт</t>
  </si>
  <si>
    <t>300(160)</t>
  </si>
  <si>
    <t>ЦЗУ-250МЦ</t>
  </si>
  <si>
    <t xml:space="preserve"> м3/ч </t>
  </si>
  <si>
    <t>Напор,м</t>
  </si>
  <si>
    <t>Мощн.,кВт</t>
  </si>
  <si>
    <t>КМ-1-160  2,2Квт</t>
  </si>
  <si>
    <t>300 (160)</t>
  </si>
  <si>
    <t>ЦЗН-355</t>
  </si>
  <si>
    <t>MHI 203, 380 В (220 В), PN10</t>
  </si>
  <si>
    <t>2,5</t>
  </si>
  <si>
    <t>25</t>
  </si>
  <si>
    <t>К-29   2,2Квт</t>
  </si>
  <si>
    <t>1ЦЗУВК-160</t>
  </si>
  <si>
    <t>MHI 204, 380 В (220 В)</t>
  </si>
  <si>
    <t>36</t>
  </si>
  <si>
    <t>К -12  2,2Квт</t>
  </si>
  <si>
    <t>1ЦУВК-200</t>
  </si>
  <si>
    <t>MHI 205, 380 В (220 В)</t>
  </si>
  <si>
    <t>42</t>
  </si>
  <si>
    <t>КВ-7  2,2Квт</t>
  </si>
  <si>
    <t>Ч-63а</t>
  </si>
  <si>
    <t>MHI 206, 380 В (220 В)</t>
  </si>
  <si>
    <t>54</t>
  </si>
  <si>
    <t>1,1</t>
  </si>
  <si>
    <t>К-23   3кВт</t>
  </si>
  <si>
    <t>410 (250)</t>
  </si>
  <si>
    <t>Ч-80</t>
  </si>
  <si>
    <t>MHI 403, 380 В (220 В)</t>
  </si>
  <si>
    <t>4</t>
  </si>
  <si>
    <t>27</t>
  </si>
  <si>
    <t>К-25М  4кВт</t>
  </si>
  <si>
    <t xml:space="preserve"> 830(500)</t>
  </si>
  <si>
    <t>Ч-100</t>
  </si>
  <si>
    <t>MHI 404, 380 В (220 В)</t>
  </si>
  <si>
    <t>37</t>
  </si>
  <si>
    <t>К-25М2 4кВт</t>
  </si>
  <si>
    <t>620(390)</t>
  </si>
  <si>
    <t>Ч-125</t>
  </si>
  <si>
    <t>MHI 405, 380 В (220 В)</t>
  </si>
  <si>
    <t>48</t>
  </si>
  <si>
    <t>ВК55М1 15кВт</t>
  </si>
  <si>
    <t>Ч-160</t>
  </si>
  <si>
    <t>MHI 406, 380 В (220 В)</t>
  </si>
  <si>
    <t>58</t>
  </si>
  <si>
    <t>1,5</t>
  </si>
  <si>
    <t>К26 5,5кВт</t>
  </si>
  <si>
    <t>780 (600)</t>
  </si>
  <si>
    <t xml:space="preserve">  КАЛОРИФЕРЫ</t>
  </si>
  <si>
    <t>MHI 802, 380 В (220 В)</t>
  </si>
  <si>
    <t>6</t>
  </si>
  <si>
    <t>20</t>
  </si>
  <si>
    <t>С-415М2 (К91-01) 5,5кВт</t>
  </si>
  <si>
    <t>830(600)</t>
  </si>
  <si>
    <t>КСК,КП 3-6</t>
  </si>
  <si>
    <t>MHI 803, 380 В (220 В)</t>
  </si>
  <si>
    <t>31</t>
  </si>
  <si>
    <t>С-415М4 (К-91)  5,5кВт</t>
  </si>
  <si>
    <t>КСК,КП 3-7</t>
  </si>
  <si>
    <t>MHI 804, 380 В (220 В)</t>
  </si>
  <si>
    <t>КВ-15 5,5кВт</t>
  </si>
  <si>
    <t xml:space="preserve">900 (630) </t>
  </si>
  <si>
    <t>КСК,КП 3-8</t>
  </si>
  <si>
    <t>MHI 805, 380 В</t>
  </si>
  <si>
    <t>52</t>
  </si>
  <si>
    <t>1,85</t>
  </si>
  <si>
    <t>К-6 11,0кВт</t>
  </si>
  <si>
    <t>1500(1100)</t>
  </si>
  <si>
    <t>КСК,КП 3-9</t>
  </si>
  <si>
    <t xml:space="preserve">Для водоснабжения из скважин и колодцев жилых и </t>
  </si>
  <si>
    <t>ВК57М1  18,5кВт</t>
  </si>
  <si>
    <t>_(2000)</t>
  </si>
  <si>
    <t>КСК,КП 3-10</t>
  </si>
  <si>
    <t xml:space="preserve">административных домов, промышленных предприятий. </t>
  </si>
  <si>
    <t>ВК61М 30кВт</t>
  </si>
  <si>
    <t>_(4200)</t>
  </si>
  <si>
    <t>КСК,КП 3-11</t>
  </si>
  <si>
    <t>Максимально допустимое содержание песка в воде - 150 г/м3</t>
  </si>
  <si>
    <t>ВК64М1  37кВт</t>
  </si>
  <si>
    <t>_(5500)</t>
  </si>
  <si>
    <t>КСК,КП 3-12</t>
  </si>
  <si>
    <t>GRUNDFOS (ДАНИЯ)</t>
  </si>
  <si>
    <t>К-22 7,5кВт</t>
  </si>
  <si>
    <t>900(500)</t>
  </si>
  <si>
    <t>КСК,КП 4-6</t>
  </si>
  <si>
    <t>Подача,м3/ч</t>
  </si>
  <si>
    <t>Напор, м</t>
  </si>
  <si>
    <t>Цена, РУБ</t>
  </si>
  <si>
    <t>FINI MICRO   2,2кВт</t>
  </si>
  <si>
    <t xml:space="preserve">    8/10</t>
  </si>
  <si>
    <t>325/290</t>
  </si>
  <si>
    <t>КСК,КП 4-7</t>
  </si>
  <si>
    <t>SQ 1-65</t>
  </si>
  <si>
    <t>FINI CUBE 710 5,5кВт</t>
  </si>
  <si>
    <t>КСК,КП 4-8</t>
  </si>
  <si>
    <t>SQ 1-110</t>
  </si>
  <si>
    <t>м3/мин</t>
  </si>
  <si>
    <t>Перепад давления (кПа)</t>
  </si>
  <si>
    <t>КСК,КП 4-9</t>
  </si>
  <si>
    <t>SQ 2-55</t>
  </si>
  <si>
    <t>2АФ53Э51Ш 7,5кВт</t>
  </si>
  <si>
    <t>КСК,КП 4-10</t>
  </si>
  <si>
    <t>SP 5A-25</t>
  </si>
  <si>
    <t xml:space="preserve"> ЦИРКУЛЯЦИОННЫЕ ИМПОРТНЫЕ  НАСОСЫ С МОКРЫМ РОТОРОМ</t>
  </si>
  <si>
    <t>Для обеспечения циркуляции теплоносителя с тепмературой до +120С в системах отопления, воздуха.  Циркуляционные насосы обеспечивают  равномерный прогрев системы отопления и в промышленных циркуляционных установках и позволяют снизить расход газа и стоимость системы  за счет уменьшения размера труб. Насосы экономичны, бесшумны в работе, имеют три скорости работы и не нуждаются в обслуживании.</t>
  </si>
  <si>
    <t>WILO (ГЕРМАНИЯ)</t>
  </si>
  <si>
    <t>Цена, руб</t>
  </si>
  <si>
    <t>Цена, Руб.</t>
  </si>
  <si>
    <t>Star-RS 15/4-130</t>
  </si>
  <si>
    <t>UPS 25-40 (с гайк)</t>
  </si>
  <si>
    <t>Star-RS 15/6-130</t>
  </si>
  <si>
    <t>UPS 25-60 (с гайк)</t>
  </si>
  <si>
    <t>Star-RS 25/4</t>
  </si>
  <si>
    <t>UPS 32-60 (с гайк)</t>
  </si>
  <si>
    <t>Star-RS 25/6</t>
  </si>
  <si>
    <t>UPS 32-80 (с гайк)</t>
  </si>
  <si>
    <t>Star-RS 30/2</t>
  </si>
  <si>
    <t>UPS 40-80F</t>
  </si>
  <si>
    <t>Star-RS 30/4</t>
  </si>
  <si>
    <t>UPS 40-60/2F</t>
  </si>
  <si>
    <t>Star-RS 30/6</t>
  </si>
  <si>
    <t>UPS 50-60/2F</t>
  </si>
  <si>
    <t>TOP-S 40/7, 380 В (220 В)</t>
  </si>
  <si>
    <t>UPS 50-120/F</t>
  </si>
  <si>
    <t>TOP-S 40/10, 380 В (220 В)</t>
  </si>
  <si>
    <t>UPS 65-60/2F</t>
  </si>
  <si>
    <t>TOP-S 50/4, 380 В (220 В)</t>
  </si>
  <si>
    <t>UPS 65-120/F</t>
  </si>
  <si>
    <t>TOP-S 50/7, 380 В (220 В)</t>
  </si>
  <si>
    <t>UPS 80-60F</t>
  </si>
  <si>
    <t>TOP-S 65/7, 380 В (220 В)</t>
  </si>
  <si>
    <t>UPS 80-120F</t>
  </si>
  <si>
    <t>TOP-S 65/10, 380 В (220 В)</t>
  </si>
  <si>
    <t>UPS 100-30F</t>
  </si>
  <si>
    <t>DAB (ИТАЛИЯ)</t>
  </si>
  <si>
    <t>VA 35/180X</t>
  </si>
  <si>
    <t>BPH 120/280.50T</t>
  </si>
  <si>
    <t>VA 65/130</t>
  </si>
  <si>
    <t>BPH 180/280.50T</t>
  </si>
  <si>
    <t>A 50/180XM</t>
  </si>
  <si>
    <t>BMH 60/340.65T</t>
  </si>
  <si>
    <t>A 56/180XM</t>
  </si>
  <si>
    <t>BPH 60/340.65T</t>
  </si>
  <si>
    <t>A 80/180XM</t>
  </si>
  <si>
    <t>BPH 120/340.65T</t>
  </si>
  <si>
    <t>BMH 30/250.40T</t>
  </si>
  <si>
    <t>BPH 150/340.65T</t>
  </si>
  <si>
    <t>BMH 30/280.50T</t>
  </si>
  <si>
    <t>BPH 180/340.65T</t>
  </si>
  <si>
    <t>BPH 60/250.40 M</t>
  </si>
  <si>
    <t>BPH 60/360.80T</t>
  </si>
  <si>
    <t>BPH 60/250.40 T</t>
  </si>
  <si>
    <t>BPH 120/360.80T</t>
  </si>
  <si>
    <t>BMH 60/280.50T</t>
  </si>
  <si>
    <t>BPH 150/360.80T</t>
  </si>
  <si>
    <t>BPH 60/280.50T</t>
  </si>
  <si>
    <t>BPH 180/360.80T</t>
  </si>
  <si>
    <t>ГОРИЗОНТАЛЬНЫЕ ЦЕНТРОБЕЖНЫЕ  НАСОСЫ</t>
  </si>
  <si>
    <t>Предназначены для перекачивания чистых жидкостей, не содержащих абразивных примесей</t>
  </si>
  <si>
    <t>CALPEDA (Италия) НАСОСЫ МОНОБЛОЧНЫЕ - Типа КМ</t>
  </si>
  <si>
    <t>t + 90°C</t>
  </si>
  <si>
    <t xml:space="preserve">    WILO (ГЕРМАНИЯ)     ВЕРТИКАЛЬНЫЕ  МНОГОСТУПЕНЧАТЫЕ t+110C</t>
  </si>
  <si>
    <t xml:space="preserve">Подача, м3/ч </t>
  </si>
  <si>
    <t>Мощн.,Кв</t>
  </si>
  <si>
    <t>Цена, р</t>
  </si>
  <si>
    <t>NM 2A/A</t>
  </si>
  <si>
    <t>24</t>
  </si>
  <si>
    <t>MVI 206, 380 В (220 В)</t>
  </si>
  <si>
    <t>NM 10/AE</t>
  </si>
  <si>
    <t>1,8</t>
  </si>
  <si>
    <t>21,5</t>
  </si>
  <si>
    <t>MVI 214, 380 В, PN25</t>
  </si>
  <si>
    <t>NM 12/CE</t>
  </si>
  <si>
    <t>12</t>
  </si>
  <si>
    <t>41</t>
  </si>
  <si>
    <t>3,0</t>
  </si>
  <si>
    <t>MVI 217, 380 В, PN25</t>
  </si>
  <si>
    <t>NM 40/16C/B</t>
  </si>
  <si>
    <t>21</t>
  </si>
  <si>
    <t>4,0</t>
  </si>
  <si>
    <t xml:space="preserve">MVI 410, 380 В, PN16(PN25) </t>
  </si>
  <si>
    <t>NM 40/20C/A</t>
  </si>
  <si>
    <t>56</t>
  </si>
  <si>
    <t>7,5</t>
  </si>
  <si>
    <t>MVI 406, 380 В (220 В)</t>
  </si>
  <si>
    <t>NM 40/25BE</t>
  </si>
  <si>
    <t>68</t>
  </si>
  <si>
    <t>11</t>
  </si>
  <si>
    <t xml:space="preserve">MVI 408, 380 В (220 В) </t>
  </si>
  <si>
    <t>NM 50/25A/B</t>
  </si>
  <si>
    <t>82,5</t>
  </si>
  <si>
    <t>18,5</t>
  </si>
  <si>
    <t xml:space="preserve">MVI 802, 380 В (220 В) </t>
  </si>
  <si>
    <t>NM 50M/D/A</t>
  </si>
  <si>
    <t>51</t>
  </si>
  <si>
    <t>15</t>
  </si>
  <si>
    <t xml:space="preserve">MVI 804, 380 В (220 В) </t>
  </si>
  <si>
    <t>NM 65/16BE</t>
  </si>
  <si>
    <t>84</t>
  </si>
  <si>
    <t>30</t>
  </si>
  <si>
    <t>HELIX V 1608 , 380 В</t>
  </si>
  <si>
    <t>NM 80/200BA</t>
  </si>
  <si>
    <t>120</t>
  </si>
  <si>
    <t>22</t>
  </si>
  <si>
    <t>HELIX V 1610-1  380 В, PN25</t>
  </si>
  <si>
    <t>ФЕКАЛЬНЫЕ НАСОСЫ С РЕЖУЩИМ МЕХАНИЗМОМ</t>
  </si>
  <si>
    <t>Для перекачивания сточных фекальных вод с волокнистыми включениями и температурой до +40С.</t>
  </si>
  <si>
    <t xml:space="preserve">Имеет режущий механизм из высокопрочной стали, благодаря которому насосы работают со сточными водами, содержащими </t>
  </si>
  <si>
    <t xml:space="preserve"> фекалии и длинноволокнистые включения без опасности засорения рабочего колеса и отводящего трубопровода</t>
  </si>
  <si>
    <t>GRUNDFOS (Дания)</t>
  </si>
  <si>
    <t>SEG.40.09.2.1.502</t>
  </si>
  <si>
    <t>SEG.40.15.2.50B</t>
  </si>
  <si>
    <t>SEG.40.12.2.1.502</t>
  </si>
  <si>
    <t>SEG.40.40.2.50B</t>
  </si>
  <si>
    <t>ЦИРКУЛЯЦИОННЫЕ НАСОСЫ СДВОЕННЫЕ ФЛАНЦЕВЫЕ</t>
  </si>
  <si>
    <t xml:space="preserve">Распределение нагрузки на оба насоса обеспечивает следующие преимущества: </t>
  </si>
  <si>
    <t>снижение эксплуатационных издержек на 50-70%;    повышение надежности благодаря наличию резервного агрегата</t>
  </si>
  <si>
    <t>UPSD 40-60/2F</t>
  </si>
  <si>
    <t>DPH 60/250.40M</t>
  </si>
  <si>
    <t>UPSD 40-120/F</t>
  </si>
  <si>
    <t>DPH 120/250.40M</t>
  </si>
  <si>
    <t>UPSD 50-120/F</t>
  </si>
  <si>
    <t>DPH 60/280.50T</t>
  </si>
  <si>
    <t>UPSD 65-120/F</t>
  </si>
  <si>
    <t>DPH 60/340.65T</t>
  </si>
  <si>
    <t>Поставка торцовых уплотнений, запасных частей  для насосов  Grundfos, Calpeda, WILO,  Pedrollo и других.        стр. 7 из 8</t>
  </si>
  <si>
    <t>Тульское предприятие насосного оборудования</t>
  </si>
  <si>
    <t xml:space="preserve">  ЧЛЕН РОССИЙСКОЙ АССОЦИАЦИИ ПРОИЗВОДИТЕЛЕЙ НАСОСОВ (РАПН)</t>
  </si>
  <si>
    <t>tpno@bk.ru; tpno1@bk.ru; tpno2@bk.ru</t>
  </si>
  <si>
    <t>http://gidrouzel.3dn.ru</t>
  </si>
  <si>
    <t>Тел/факс:(4872)70-05-46, 37-69-91, 37-69-85</t>
  </si>
  <si>
    <t>Моб. 8 910-704-82-74</t>
  </si>
  <si>
    <t xml:space="preserve">ПРАЙС-ЛИСТ </t>
  </si>
  <si>
    <t>ЧАСТОТНЫЕ ПРЕОБРАЗОВАТЕЛИ</t>
  </si>
  <si>
    <t>малой и средней мощности серии RI</t>
  </si>
  <si>
    <r>
      <t xml:space="preserve">Преобразователь частоты  RI10 </t>
    </r>
    <r>
      <rPr>
        <sz val="14"/>
        <rFont val="Arial"/>
        <family val="2"/>
      </rPr>
      <t xml:space="preserve">– </t>
    </r>
    <r>
      <rPr>
        <sz val="14"/>
        <rFont val="Arial"/>
        <family val="2"/>
      </rPr>
      <t>для применения в промышленности и на объектах ЖКХ. Встроенный ЭМС фильтр уровня С3, RS485 (Modbus RTU). Управление в скалярном режиме (U/f). ПИД – регулятор. Перегрузочная способность 150% в течение 1 мин. Штатные входы/выходы: 1AI, 1AO, 5DI, 1DO, 1RO. Встроенный вентилятор охлаждения для моделей 1ф 220В: 1,5 – 2.2 кВт, 3ф 380В 0,75-2,2 Степень защиты IP20.</t>
    </r>
  </si>
  <si>
    <r>
      <t xml:space="preserve">Преобразователь частоты RI100 – </t>
    </r>
    <r>
      <rPr>
        <sz val="14"/>
        <rFont val="Arial"/>
        <family val="2"/>
      </rPr>
      <t>общего назначения. Обеспечивает отличное качество управления двигателем и прост в использовании. Встроенный ЭМС фильтр уровня С3, RS485 (Modbus RTU), встроенный тормозной прерыватель в стандартной комплектации. Управление в скалярном режиме (U/f) и в векторном без датчика обратной связи. ПИД – регулятор. Перегрузочная способность 150% в течение 1 мин. Штатные входы/выходы: 2AI, 2AO, 5DI, 2RO. Степень защиты IP20.</t>
    </r>
  </si>
  <si>
    <r>
      <t xml:space="preserve"> </t>
    </r>
    <r>
      <rPr>
        <b/>
        <sz val="14"/>
        <rFont val="Arial"/>
        <family val="2"/>
      </rPr>
      <t xml:space="preserve">Преобразователь частоты  RI200 - </t>
    </r>
    <r>
      <rPr>
        <sz val="14"/>
        <rFont val="Arial"/>
        <family val="2"/>
      </rPr>
      <t>общего назначения. Типы нагрузок: G-постоянный момент (перегрузочная способность 150% I</t>
    </r>
    <r>
      <rPr>
        <vertAlign val="subscript"/>
        <sz val="14"/>
        <rFont val="Arial"/>
        <family val="2"/>
      </rPr>
      <t>н</t>
    </r>
    <r>
      <rPr>
        <sz val="14"/>
        <rFont val="Arial"/>
        <family val="2"/>
      </rPr>
      <t xml:space="preserve"> в течение 1 минуты); Р-переменный момент (перегрузочная способность 120% I</t>
    </r>
    <r>
      <rPr>
        <vertAlign val="subscript"/>
        <sz val="14"/>
        <rFont val="Arial"/>
        <family val="2"/>
      </rPr>
      <t>н</t>
    </r>
    <r>
      <rPr>
        <sz val="14"/>
        <rFont val="Arial"/>
        <family val="2"/>
      </rPr>
      <t xml:space="preserve"> в течение 1 минуты).  Обеспечивает отличное качество управления двигателем и прост в использовании. Встроенный ЭМС фильтр уровня С3, RS485 (Modbus RTU),  Profibus (опция), встроенный тормозной прерыватель для мощностей до 30 кВт включительно, для всех остальных – внешний тормозной модуль. Управление в скалярном режиме (U/f).  ПИД – регулятор. Управление группой насосов/вентиляторов (до трёх). Штатные входы/выходы: 3AI, 2AO, 8DI, 1HDI, 1HDO, 2RO. Степень защиты IP20.</t>
    </r>
  </si>
  <si>
    <t>.Входное напряжение 1х220В, выходное напряжение 3х220В.</t>
  </si>
  <si>
    <t>Мощность двигателя</t>
  </si>
  <si>
    <t>Тип ЧРП</t>
  </si>
  <si>
    <t>RI10</t>
  </si>
  <si>
    <r>
      <t>цена</t>
    </r>
    <r>
      <rPr>
        <sz val="12"/>
        <rFont val="Arial"/>
        <family val="2"/>
      </rPr>
      <t xml:space="preserve"> </t>
    </r>
  </si>
  <si>
    <t>цена</t>
  </si>
  <si>
    <t>0.2 кВт</t>
  </si>
  <si>
    <t>RI10-0R2G-S2</t>
  </si>
  <si>
    <t>1.5 кВт</t>
  </si>
  <si>
    <t>RI10-1R5G-S2</t>
  </si>
  <si>
    <t>0.4 кВт</t>
  </si>
  <si>
    <t>RI10-0R4G-S2</t>
  </si>
  <si>
    <t>2.2 кВт</t>
  </si>
  <si>
    <t>RI10-2R2G-S2</t>
  </si>
  <si>
    <t>0.75 кВт</t>
  </si>
  <si>
    <t>RI10-0R7G-S2</t>
  </si>
  <si>
    <t xml:space="preserve">    Входное напряжение 3х380В.</t>
  </si>
  <si>
    <t>Общепромышленная нагрузка</t>
  </si>
  <si>
    <t xml:space="preserve">Насосно-вентиляторная нагрузка </t>
  </si>
  <si>
    <t>RI10, цена</t>
  </si>
  <si>
    <t>RI100</t>
  </si>
  <si>
    <t>RI200</t>
  </si>
  <si>
    <t>RI10-0R7G-4</t>
  </si>
  <si>
    <t>RI100-0R7G-4</t>
  </si>
  <si>
    <t>1.5   кВт</t>
  </si>
  <si>
    <t>RI10-1R5G-4</t>
  </si>
  <si>
    <t>RI100-1R5G-4</t>
  </si>
  <si>
    <t>RI200-1R5G-4</t>
  </si>
  <si>
    <t>2.2   кВт</t>
  </si>
  <si>
    <t>RI10-2R2G-4</t>
  </si>
  <si>
    <t>RI100-2R2G-4</t>
  </si>
  <si>
    <t>RI200-2R2G-4</t>
  </si>
  <si>
    <t>4     кВт</t>
  </si>
  <si>
    <t>RI100-004G-4</t>
  </si>
  <si>
    <t>RI200-004G/5R5P-4</t>
  </si>
  <si>
    <t>5.5  кВт</t>
  </si>
  <si>
    <t>RI100-5R5G-4</t>
  </si>
  <si>
    <t>RI200-5R5G/7R5P-4</t>
  </si>
  <si>
    <t>7.5   кВт</t>
  </si>
  <si>
    <t>RI100-7R5G-4</t>
  </si>
  <si>
    <t>RI200-7R5G/011P-4</t>
  </si>
  <si>
    <t>11   кВт</t>
  </si>
  <si>
    <t>RI100-011G-4</t>
  </si>
  <si>
    <t>RI200-011G/015P-4</t>
  </si>
  <si>
    <t>15   кВт</t>
  </si>
  <si>
    <t>RI100-015G-4</t>
  </si>
  <si>
    <t>RI200-015G/018P-4</t>
  </si>
  <si>
    <t>18.5 кВт</t>
  </si>
  <si>
    <t>RI200-018G/022P-4</t>
  </si>
  <si>
    <t>22  кВт</t>
  </si>
  <si>
    <t>RI200-022G/030P-4</t>
  </si>
  <si>
    <t>30  кВт</t>
  </si>
  <si>
    <t>RI200-030G/037P-4</t>
  </si>
  <si>
    <t>37  кВт</t>
  </si>
  <si>
    <t>RI200-037G/045P-4</t>
  </si>
  <si>
    <t>45  кВт</t>
  </si>
  <si>
    <t>RI200-045G/055P-4</t>
  </si>
  <si>
    <t>55  кВт</t>
  </si>
  <si>
    <t>RI200-055G/075P-4</t>
  </si>
  <si>
    <t>75  кВт</t>
  </si>
  <si>
    <t>RI200-075G/090P-4</t>
  </si>
  <si>
    <t xml:space="preserve">90  кВт </t>
  </si>
  <si>
    <t>RI200-090G/110P-4</t>
  </si>
  <si>
    <t>110 кВт</t>
  </si>
  <si>
    <t>RI200-110G/132P-4</t>
  </si>
  <si>
    <t>132 кВт</t>
  </si>
  <si>
    <t>RI200-132G/160P-4</t>
  </si>
  <si>
    <t>160 кВт</t>
  </si>
  <si>
    <t>RI200-160G/185P-4</t>
  </si>
  <si>
    <t>185 кВт</t>
  </si>
  <si>
    <t>RI200-185G/200P-4</t>
  </si>
  <si>
    <t>200 кВт</t>
  </si>
  <si>
    <t>RI200-200G/220P-4</t>
  </si>
  <si>
    <t>220 кВт</t>
  </si>
  <si>
    <t>RI200-220G/250P-4</t>
  </si>
  <si>
    <t>250 кВт</t>
  </si>
  <si>
    <t>RI200-250G/280P-4</t>
  </si>
  <si>
    <t>280 кВт</t>
  </si>
  <si>
    <t>RI200-280G/315P-4</t>
  </si>
  <si>
    <t>315 кВт</t>
  </si>
  <si>
    <t>RI200-315G/350P-4</t>
  </si>
  <si>
    <t>Цены указаны в рублях и включают НДС.</t>
  </si>
  <si>
    <t xml:space="preserve">стр.1 </t>
  </si>
  <si>
    <t>общепромышленные серии RV</t>
  </si>
  <si>
    <r>
      <t xml:space="preserve">RVL - универсальный - </t>
    </r>
    <r>
      <rPr>
        <sz val="14"/>
        <color indexed="8"/>
        <rFont val="Arial"/>
        <family val="2"/>
      </rPr>
      <t xml:space="preserve">для применения в промышленности и жилищно-коммунальном хозяйстве. Обеспечивает управление группой насосов. </t>
    </r>
    <r>
      <rPr>
        <sz val="14"/>
        <rFont val="Arial"/>
        <family val="2"/>
      </rPr>
      <t>Алюминиевый корпус, встроенный ЭМС фильтр, дроссель переменного тока в стандартной комплектации.</t>
    </r>
  </si>
  <si>
    <r>
      <t>Стоимость в прайсе для комплектации:</t>
    </r>
    <r>
      <rPr>
        <b/>
        <sz val="14"/>
        <color indexed="8"/>
        <rFont val="Arial"/>
        <family val="2"/>
      </rPr>
      <t xml:space="preserve">     </t>
    </r>
    <r>
      <rPr>
        <sz val="14"/>
        <color indexed="8"/>
        <rFont val="Arial"/>
        <family val="2"/>
      </rPr>
      <t xml:space="preserve">RVL 0002 2С1N0   SSS (IP20, ТП нет, Вх. фильтр, ЭМС-фильтра нет),       RVL0003...0006 2С1N1SSS (IP20, Вх. фильтр, ЭМС-фильтра нет),    RVL 0001...2 5С1N0SSS(IP20, ТП нет, Вх. фильтр,ЭМС-фильтра нет),  RVL0003...0005 5С1N1SSS (IP20, Вх. фильтр, ЭМС-фильтра нет),    RVL 0007...0061 5С2Н1 SSS (IP21, Вх. фильтр, ЭМС-фильтр уровня Н).  </t>
    </r>
  </si>
  <si>
    <r>
      <t xml:space="preserve"> </t>
    </r>
    <r>
      <rPr>
        <b/>
        <sz val="14"/>
        <color indexed="8"/>
        <rFont val="Arial"/>
        <family val="2"/>
      </rPr>
      <t xml:space="preserve">RVS - общепромышленный - </t>
    </r>
    <r>
      <rPr>
        <sz val="14"/>
        <color indexed="8"/>
        <rFont val="Arial"/>
        <family val="2"/>
      </rPr>
      <t xml:space="preserve">для эксплуатации в промышленности (конвейеры, экструдеры, центрифуги) и в жилищно-коммунальном хозяйстве. Обеспечивает управление группой насосов. </t>
    </r>
    <r>
      <rPr>
        <sz val="14"/>
        <rFont val="Arial"/>
        <family val="2"/>
      </rPr>
      <t xml:space="preserve">Встроенный ЭМС фильтр, дроссель переменного тока в стандартной комплектации.  </t>
    </r>
    <r>
      <rPr>
        <sz val="14"/>
        <color indexed="8"/>
        <rFont val="Arial"/>
        <family val="2"/>
      </rPr>
      <t xml:space="preserve">Стоимость в прайсе для комплектации:                                            </t>
    </r>
  </si>
  <si>
    <t>RVS 0003..0061 5А2Н1 SSSA1A2 (IP21,ТП, Вх.фильтр, ЭМС-фильтр ур.Н), RVS 0072..0205 5А2Н0SSS A1A2(IP21, Вх.фильтр,ЭМС-ф. ур. Н),  RVS 0261…0300 5A2H0 SSF A1A2 (IP21, ТП нет, Вх. фильтр, ЭМС-фильтр уровня Н),</t>
  </si>
  <si>
    <t>RVS 0385...0520 5А2L0 SSА A1A2 (IP21, напольное исполнение, встроенные предохранители, ТП нет, Вх. фильтр, ЭМС-фильтр уровня L).</t>
  </si>
  <si>
    <r>
      <t>RVР - точный и высокоскоростной -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для областей применения, где нужно совмещать высокую точность и динамику управления с большой мощностью и надежностью оборудования. Широкий выбор конструктивных исполнений: настенного или напольного монтажа IP21/IP54, шкафного исполнения с широким спектром опционных устройств и модули открытого исполнения IP00 для монтажа в шкафы.</t>
    </r>
  </si>
  <si>
    <t xml:space="preserve">В прайс-листе преобразователи частоты открытого исполнения для монтажа в шкафы. Благодаря простой и компактной конструкции модуля преобразователя, проектирование шкафа не составляет труда.                                         </t>
  </si>
  <si>
    <r>
      <t xml:space="preserve">RVP 0385..0650 5A0N0 SSA A1A2 (IP00, сетевые дроссели </t>
    </r>
    <r>
      <rPr>
        <sz val="14"/>
        <rFont val="Arial"/>
        <family val="2"/>
      </rPr>
      <t xml:space="preserve">‑ </t>
    </r>
    <r>
      <rPr>
        <sz val="14"/>
        <color indexed="8"/>
        <rFont val="Arial"/>
        <family val="2"/>
      </rPr>
      <t>в комплекте поставки, ТП нет, ЭМС-фильтра нет).</t>
    </r>
  </si>
  <si>
    <t>Входное напряжение ~3 ф 380В.</t>
  </si>
  <si>
    <t xml:space="preserve">Общепромышленная нагрузка </t>
  </si>
  <si>
    <t>Насосно-вентиляционная нагрузка</t>
  </si>
  <si>
    <t>Универсальный</t>
  </si>
  <si>
    <t>Общепромышленный</t>
  </si>
  <si>
    <t>Точный и высокоточный</t>
  </si>
  <si>
    <r>
      <t xml:space="preserve">RVL </t>
    </r>
    <r>
      <rPr>
        <b/>
        <sz val="11"/>
        <rFont val="Arial"/>
        <family val="2"/>
      </rPr>
      <t>цена</t>
    </r>
  </si>
  <si>
    <r>
      <t xml:space="preserve">RVS </t>
    </r>
    <r>
      <rPr>
        <b/>
        <sz val="11"/>
        <rFont val="Arial"/>
        <family val="2"/>
      </rPr>
      <t>цена</t>
    </r>
  </si>
  <si>
    <r>
      <t>RVP</t>
    </r>
    <r>
      <rPr>
        <b/>
        <sz val="11"/>
        <rFont val="Arial"/>
        <family val="2"/>
      </rPr>
      <t xml:space="preserve"> цена</t>
    </r>
    <r>
      <rPr>
        <b/>
        <sz val="11"/>
        <color indexed="8"/>
        <rFont val="Arial"/>
        <family val="2"/>
      </rPr>
      <t xml:space="preserve"> </t>
    </r>
  </si>
  <si>
    <r>
      <t>RV_</t>
    </r>
    <r>
      <rPr>
        <b/>
        <sz val="11"/>
        <rFont val="Arial"/>
        <family val="2"/>
      </rPr>
      <t xml:space="preserve"> цена</t>
    </r>
  </si>
  <si>
    <t>0.37 кВт</t>
  </si>
  <si>
    <t>_ 0001</t>
  </si>
  <si>
    <t xml:space="preserve"> RVL </t>
  </si>
  <si>
    <t>0.55 кВт</t>
  </si>
  <si>
    <t>_ 0002</t>
  </si>
  <si>
    <t>_ 0003</t>
  </si>
  <si>
    <t>1.1 кВт</t>
  </si>
  <si>
    <t>_ 0004</t>
  </si>
  <si>
    <t>_ 0005</t>
  </si>
  <si>
    <t>_ 0007</t>
  </si>
  <si>
    <t>3 кВт</t>
  </si>
  <si>
    <t>_ 0009</t>
  </si>
  <si>
    <t>4 кВт</t>
  </si>
  <si>
    <t>_ 0012</t>
  </si>
  <si>
    <t>5.5 кВт</t>
  </si>
  <si>
    <t>_ 0016</t>
  </si>
  <si>
    <t>7.5 кВт</t>
  </si>
  <si>
    <t>_ 0023</t>
  </si>
  <si>
    <t>_ 0022</t>
  </si>
  <si>
    <t>11 кВт</t>
  </si>
  <si>
    <t>_ 0031</t>
  </si>
  <si>
    <t>15 кВт</t>
  </si>
  <si>
    <t>_ 0038</t>
  </si>
  <si>
    <t>_ 0046</t>
  </si>
  <si>
    <t>_ 0045</t>
  </si>
  <si>
    <t>22 кВт</t>
  </si>
  <si>
    <t>_ 0061</t>
  </si>
  <si>
    <t>30 кВт</t>
  </si>
  <si>
    <t>_ 0072</t>
  </si>
  <si>
    <t xml:space="preserve"> </t>
  </si>
  <si>
    <t xml:space="preserve">RVS </t>
  </si>
  <si>
    <t>37 кВт</t>
  </si>
  <si>
    <t>_ 0087</t>
  </si>
  <si>
    <t>45 кВт</t>
  </si>
  <si>
    <t>_ 0105</t>
  </si>
  <si>
    <t>55 кВт</t>
  </si>
  <si>
    <t>_ 0140</t>
  </si>
  <si>
    <t>75 кВт</t>
  </si>
  <si>
    <t>_ 0168</t>
  </si>
  <si>
    <t>90 кВт</t>
  </si>
  <si>
    <t>_ 0205</t>
  </si>
  <si>
    <t>_ 0261</t>
  </si>
  <si>
    <t>_ 0300</t>
  </si>
  <si>
    <t>Напольное исполнение</t>
  </si>
  <si>
    <t>Модуль исполнение IP00</t>
  </si>
  <si>
    <t>_ 0385</t>
  </si>
  <si>
    <t>_ 0460</t>
  </si>
  <si>
    <t>_ 0520</t>
  </si>
  <si>
    <t>_ 0590</t>
  </si>
  <si>
    <t>_ 0650</t>
  </si>
  <si>
    <t>стр.2</t>
  </si>
  <si>
    <t>общепромышленные серии NX</t>
  </si>
  <si>
    <r>
      <t xml:space="preserve">NXL - универсальный - </t>
    </r>
    <r>
      <rPr>
        <sz val="14"/>
        <color indexed="8"/>
        <rFont val="Arial"/>
        <family val="2"/>
      </rPr>
      <t xml:space="preserve">для применения в промышленности и жилищно-коммунальном хозяйстве. Обеспечивает управление группой насосов. </t>
    </r>
    <r>
      <rPr>
        <sz val="14"/>
        <rFont val="Arial"/>
        <family val="2"/>
      </rPr>
      <t>Алюминиевый корпус, встроенный ЭМС фильтр, дроссель переменного тока в стандартной комплектации.</t>
    </r>
  </si>
  <si>
    <r>
      <t>Стоимость в прайсе для комплектации:</t>
    </r>
    <r>
      <rPr>
        <b/>
        <sz val="14"/>
        <color indexed="8"/>
        <rFont val="Arial"/>
        <family val="2"/>
      </rPr>
      <t xml:space="preserve">                                            </t>
    </r>
    <r>
      <rPr>
        <sz val="14"/>
        <color indexed="8"/>
        <rFont val="Arial"/>
        <family val="2"/>
      </rPr>
      <t xml:space="preserve">NXL 0002 2С1N0   SSS (IP20, ТП нет, Вх. фильтр, ЭМС-фильтра нет),       NXL0003...0006 2С1N1SSS (IP20, Вх. фильтр, ЭМС-фильтра нет),    NXL 0001...2 5С1N0SSS(IP20, ТП нет, Вх. фильтр,ЭМС-фильтра нет),  NXL0003...0005 5С1N1SSS (IP20, Вх. фильтр, ЭМС-фильтра нет),    NXL 0007...0061 5С2Н1 SSS (IP21, Вх. фильтр, ЭМС-фильтр уровня Н)   </t>
    </r>
    <r>
      <rPr>
        <b/>
        <sz val="14"/>
        <color indexed="8"/>
        <rFont val="Arial"/>
        <family val="2"/>
      </rPr>
      <t xml:space="preserve">NXS - общепромышленный - </t>
    </r>
    <r>
      <rPr>
        <sz val="14"/>
        <color indexed="8"/>
        <rFont val="Arial"/>
        <family val="2"/>
      </rPr>
      <t xml:space="preserve">для эксплуатации в промышленности (конвейеры, экструдеры, центрифуги) и в жилищно-коммунальном хозяйстве. Обеспечивает управление группой насосов. </t>
    </r>
    <r>
      <rPr>
        <sz val="14"/>
        <rFont val="Arial"/>
        <family val="2"/>
      </rPr>
      <t xml:space="preserve">Встроенный ЭМС фильтр, дроссель переменного тока в стандартной комплектации.  </t>
    </r>
    <r>
      <rPr>
        <sz val="14"/>
        <color indexed="8"/>
        <rFont val="Arial"/>
        <family val="2"/>
      </rPr>
      <t xml:space="preserve">Стоимость в прайсе для комплектации:                                            </t>
    </r>
  </si>
  <si>
    <t>NXS 0003..0061 5А2Н1 SSSA1A2 (IP21,ТП, Вх.фильтр, ЭМС-фильтр ур.Н), NXS 0072..0205 5А2Н0SSS A1A2(IP21, Вх.фильтр,ЭМС-ф. ур. Н),  NXS 0261…0300 5A2H0 SSF A1A2 (IP21, ТП нет, Вх. фильтр, ЭМС-фильтр уровня Н),</t>
  </si>
  <si>
    <t>NXS 0385...0520 5А2L0 SSА A1A2 (IP21, напольное исполнение, встроенные предохранители, ТП нет, Вх. фильтр, ЭМС-фильтр уровня L).</t>
  </si>
  <si>
    <r>
      <t xml:space="preserve">NXР - точный и высокоскоростной - </t>
    </r>
    <r>
      <rPr>
        <sz val="14"/>
        <color indexed="8"/>
        <rFont val="Arial"/>
        <family val="2"/>
      </rPr>
      <t xml:space="preserve">Для сложных систем автоматизации обеспечивает точные и высокоскоростные характеристики управления. Стоимость в прайсе для комплектации:                                            </t>
    </r>
  </si>
  <si>
    <r>
      <t xml:space="preserve">NXP 0003..0061 5A2Н1SSSA1A2 (IP21,ТП,Вх. фильтр,ЭМС-фильтр ур.Н), NXP 0072..0205 5A2Н0SSSA1A2 (IP21, Вх. фильтр, ЭМС-ф. ур Н), NXP 0261...0300 5A2Н0SSFA1A2 (IP21,ТП нет,Вх.фильтр, ЭМС-ф.ур. Н)  NXP 0385..05205A2L0SSAA1A2 (наполь. исп.,ТП нет,ЭМС‑ф ур. L) NXP 0385..0590 5A0N0 SSA A1A2 (IP00, сетевые дроссели </t>
    </r>
    <r>
      <rPr>
        <sz val="14"/>
        <rFont val="Arial"/>
        <family val="2"/>
      </rPr>
      <t xml:space="preserve">‑ </t>
    </r>
    <r>
      <rPr>
        <sz val="14"/>
        <color indexed="8"/>
        <rFont val="Arial"/>
        <family val="2"/>
      </rPr>
      <t>в комплекте поставки, ТП нет, ЭМС-фильтра нет).</t>
    </r>
  </si>
  <si>
    <r>
      <t xml:space="preserve">NXL </t>
    </r>
    <r>
      <rPr>
        <b/>
        <sz val="12"/>
        <rFont val="Arial"/>
        <family val="2"/>
      </rPr>
      <t>цена</t>
    </r>
    <r>
      <rPr>
        <b/>
        <sz val="12"/>
        <color indexed="8"/>
        <rFont val="Arial"/>
        <family val="2"/>
      </rPr>
      <t xml:space="preserve"> </t>
    </r>
  </si>
  <si>
    <r>
      <t xml:space="preserve">NXS </t>
    </r>
    <r>
      <rPr>
        <b/>
        <sz val="12"/>
        <rFont val="Arial"/>
        <family val="2"/>
      </rPr>
      <t>цена</t>
    </r>
  </si>
  <si>
    <r>
      <t xml:space="preserve">NXP </t>
    </r>
    <r>
      <rPr>
        <b/>
        <sz val="12"/>
        <rFont val="Arial"/>
        <family val="2"/>
      </rPr>
      <t>цена</t>
    </r>
  </si>
  <si>
    <r>
      <t>NX_</t>
    </r>
    <r>
      <rPr>
        <b/>
        <sz val="12"/>
        <rFont val="Arial"/>
        <family val="2"/>
      </rPr>
      <t xml:space="preserve"> цена</t>
    </r>
  </si>
  <si>
    <t xml:space="preserve"> NXL </t>
  </si>
  <si>
    <t xml:space="preserve">NXS </t>
  </si>
  <si>
    <t xml:space="preserve">NXP </t>
  </si>
  <si>
    <t>Модульное исполнение IP00</t>
  </si>
  <si>
    <t>- Цены указаны в рублях и включают НДС.</t>
  </si>
  <si>
    <t>01.04.2017г.</t>
  </si>
  <si>
    <t>Факс/тел.:(4872) 70-05-47,  70-05-46, 37-69-85 моб.   8(910) 944-55-87                     Цены с НДС в руб. на 01.04.2017 г</t>
  </si>
  <si>
    <t>Официальный дилер АО "Ливнынасос",  АО "ГМС Ливгидромаш"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</si>
</sst>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_ ;[Red]\-0.00\ "/>
    <numFmt numFmtId="174" formatCode="0.00;[Red]0.0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р_."/>
    <numFmt numFmtId="182" formatCode="#,##0&quot;р.&quot;"/>
    <numFmt numFmtId="183" formatCode="0.0000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_-* #,##0.000&quot;р.&quot;_-;\-* #,##0.000&quot;р.&quot;_-;_-* &quot;-&quot;??&quot;р.&quot;_-;_-@_-"/>
    <numFmt numFmtId="191" formatCode="_-* #,##0.0000&quot;р.&quot;_-;\-* #,##0.0000&quot;р.&quot;_-;_-* &quot;-&quot;??&quot;р.&quot;_-;_-@_-"/>
    <numFmt numFmtId="192" formatCode="_-* #,##0.00000&quot;р.&quot;_-;\-* #,##0.00000&quot;р.&quot;_-;_-* &quot;-&quot;??&quot;р.&quot;_-;_-@_-"/>
    <numFmt numFmtId="193" formatCode="_-* #,##0.000000&quot;р.&quot;_-;\-* #,##0.000000&quot;р.&quot;_-;_-* &quot;-&quot;??&quot;р.&quot;_-;_-@_-"/>
    <numFmt numFmtId="194" formatCode="_-* #,##0.0000000&quot;р.&quot;_-;\-* #,##0.0000000&quot;р.&quot;_-;_-* &quot;-&quot;??&quot;р.&quot;_-;_-@_-"/>
    <numFmt numFmtId="195" formatCode="_-* #,##0.00000000&quot;р.&quot;_-;\-* #,##0.00000000&quot;р.&quot;_-;_-* &quot;-&quot;??&quot;р.&quot;_-;_-@_-"/>
    <numFmt numFmtId="196" formatCode="_-* #,##0.000000000&quot;р.&quot;_-;\-* #,##0.000000000&quot;р.&quot;_-;_-* &quot;-&quot;??&quot;р.&quot;_-;_-@_-"/>
    <numFmt numFmtId="197" formatCode="_-* #,##0.0000000000&quot;р.&quot;_-;\-* #,##0.0000000000&quot;р.&quot;_-;_-* &quot;-&quot;??&quot;р.&quot;_-;_-@_-"/>
    <numFmt numFmtId="198" formatCode="_-* #,##0.00000000000&quot;р.&quot;_-;\-* #,##0.00000000000&quot;р.&quot;_-;_-* &quot;-&quot;??&quot;р.&quot;_-;_-@_-"/>
    <numFmt numFmtId="199" formatCode="_-* #,##0.000000000000&quot;р.&quot;_-;\-* #,##0.000000000000&quot;р.&quot;_-;_-* &quot;-&quot;??&quot;р.&quot;_-;_-@_-"/>
    <numFmt numFmtId="200" formatCode="_-* #,##0.0000000000000&quot;р.&quot;_-;\-* #,##0.0000000000000&quot;р.&quot;_-;_-* &quot;-&quot;??&quot;р.&quot;_-;_-@_-"/>
    <numFmt numFmtId="201" formatCode="_-* #,##0.00000000000000&quot;р.&quot;_-;\-* #,##0.00000000000000&quot;р.&quot;_-;_-* &quot;-&quot;??&quot;р.&quot;_-;_-@_-"/>
    <numFmt numFmtId="202" formatCode="_-* #,##0.000000000000000&quot;р.&quot;_-;\-* #,##0.000000000000000&quot;р.&quot;_-;_-* &quot;-&quot;??&quot;р.&quot;_-;_-@_-"/>
    <numFmt numFmtId="203" formatCode="_-* #,##0.0000000000000000&quot;р.&quot;_-;\-* #,##0.0000000000000000&quot;р.&quot;_-;_-* &quot;-&quot;??&quot;р.&quot;_-;_-@_-"/>
    <numFmt numFmtId="204" formatCode="_-* #,##0.0&quot;р.&quot;_-;\-* #,##0.0&quot;р.&quot;_-;_-* &quot;-&quot;??&quot;р.&quot;_-;_-@_-"/>
    <numFmt numFmtId="205" formatCode="_-* #,##0&quot;р.&quot;_-;\-* #,##0&quot;р.&quot;_-;_-* &quot;-&quot;??&quot;р.&quot;_-;_-@_-"/>
    <numFmt numFmtId="206" formatCode="[&lt;=9999999]###\-####;\(###\)\ ###\-####"/>
    <numFmt numFmtId="207" formatCode="0_ ;[Red]\-0\ "/>
    <numFmt numFmtId="208" formatCode="#,##0.00&quot;р.&quot;"/>
    <numFmt numFmtId="209" formatCode="000000"/>
    <numFmt numFmtId="210" formatCode="#,##0_р_.;[Red]#,##0_р_."/>
    <numFmt numFmtId="211" formatCode="#,##0.000"/>
    <numFmt numFmtId="212" formatCode="#,##0.0000"/>
    <numFmt numFmtId="213" formatCode="#,##0.0"/>
    <numFmt numFmtId="214" formatCode="[$-FC19]d\ mmmm\ yyyy\ &quot;г.&quot;"/>
    <numFmt numFmtId="215" formatCode="#,##0.0&quot;р.&quot;"/>
  </numFmts>
  <fonts count="1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.5"/>
      <name val="Arial"/>
      <family val="2"/>
    </font>
    <font>
      <b/>
      <sz val="14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sz val="9"/>
      <name val="Arial Cyr"/>
      <family val="2"/>
    </font>
    <font>
      <sz val="7.5"/>
      <name val="Comic Sans MS"/>
      <family val="4"/>
    </font>
    <font>
      <b/>
      <sz val="13.5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Comic Sans MS"/>
      <family val="4"/>
    </font>
    <font>
      <b/>
      <i/>
      <sz val="16"/>
      <name val="Arial"/>
      <family val="2"/>
    </font>
    <font>
      <sz val="12"/>
      <color indexed="8"/>
      <name val="Arial"/>
      <family val="2"/>
    </font>
    <font>
      <b/>
      <sz val="11.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sz val="11"/>
      <name val="Comic Sans MS"/>
      <family val="4"/>
    </font>
    <font>
      <sz val="11"/>
      <name val="Arial Cyr"/>
      <family val="0"/>
    </font>
    <font>
      <b/>
      <sz val="11"/>
      <name val="Arial Cyr"/>
      <family val="2"/>
    </font>
    <font>
      <b/>
      <sz val="9"/>
      <name val="Comic Sans MS"/>
      <family val="4"/>
    </font>
    <font>
      <b/>
      <sz val="18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G Omega"/>
      <family val="2"/>
    </font>
    <font>
      <b/>
      <sz val="14"/>
      <name val="CG Times"/>
      <family val="1"/>
    </font>
    <font>
      <sz val="14"/>
      <name val="CG Times"/>
      <family val="1"/>
    </font>
    <font>
      <b/>
      <sz val="12"/>
      <name val="CG Times"/>
      <family val="1"/>
    </font>
    <font>
      <sz val="13"/>
      <name val="CG Times"/>
      <family val="1"/>
    </font>
    <font>
      <u val="single"/>
      <sz val="12"/>
      <color indexed="12"/>
      <name val="Arial"/>
      <family val="2"/>
    </font>
    <font>
      <b/>
      <i/>
      <sz val="18"/>
      <name val="CG Times"/>
      <family val="1"/>
    </font>
    <font>
      <b/>
      <i/>
      <u val="single"/>
      <sz val="16"/>
      <name val="CG Times"/>
      <family val="1"/>
    </font>
    <font>
      <b/>
      <i/>
      <sz val="16"/>
      <name val="CG Times"/>
      <family val="1"/>
    </font>
    <font>
      <i/>
      <sz val="14"/>
      <name val="Arial"/>
      <family val="2"/>
    </font>
    <font>
      <sz val="13"/>
      <name val="Bookman Old Style"/>
      <family val="1"/>
    </font>
    <font>
      <sz val="10"/>
      <name val="Times New Roman"/>
      <family val="1"/>
    </font>
    <font>
      <b/>
      <u val="single"/>
      <sz val="14"/>
      <color indexed="12"/>
      <name val="CG Times"/>
      <family val="1"/>
    </font>
    <font>
      <b/>
      <i/>
      <sz val="14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sz val="16"/>
      <name val="CG Times"/>
      <family val="1"/>
    </font>
    <font>
      <sz val="13"/>
      <name val="Arial"/>
      <family val="2"/>
    </font>
    <font>
      <sz val="13"/>
      <name val="CG Omega"/>
      <family val="2"/>
    </font>
    <font>
      <sz val="14.5"/>
      <name val="CG Times"/>
      <family val="1"/>
    </font>
    <font>
      <b/>
      <i/>
      <sz val="18"/>
      <name val="Arial"/>
      <family val="2"/>
    </font>
    <font>
      <sz val="13"/>
      <color indexed="8"/>
      <name val="CG Omega"/>
      <family val="2"/>
    </font>
    <font>
      <b/>
      <sz val="10"/>
      <name val="Times New Roman"/>
      <family val="1"/>
    </font>
    <font>
      <b/>
      <u val="single"/>
      <sz val="14"/>
      <color indexed="36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b/>
      <u val="single"/>
      <sz val="14"/>
      <color indexed="12"/>
      <name val="Arial"/>
      <family val="2"/>
    </font>
    <font>
      <b/>
      <i/>
      <u val="single"/>
      <sz val="12"/>
      <name val="Arial"/>
      <family val="2"/>
    </font>
    <font>
      <sz val="11"/>
      <name val="Times New Roman"/>
      <family val="1"/>
    </font>
    <font>
      <b/>
      <sz val="9"/>
      <name val="Arial Cyr"/>
      <family val="2"/>
    </font>
    <font>
      <u val="single"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u val="single"/>
      <sz val="16"/>
      <name val="Arial"/>
      <family val="2"/>
    </font>
    <font>
      <b/>
      <u val="single"/>
      <sz val="18"/>
      <color indexed="12"/>
      <name val="Arial"/>
      <family val="2"/>
    </font>
    <font>
      <b/>
      <sz val="10"/>
      <name val="Arial Cyr"/>
      <family val="0"/>
    </font>
    <font>
      <b/>
      <u val="single"/>
      <sz val="11"/>
      <name val="Arial"/>
      <family val="2"/>
    </font>
    <font>
      <b/>
      <sz val="12"/>
      <name val="Times New Roman"/>
      <family val="1"/>
    </font>
    <font>
      <b/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sz val="18"/>
      <name val="Arial"/>
      <family val="2"/>
    </font>
    <font>
      <u val="single"/>
      <sz val="16"/>
      <color indexed="12"/>
      <name val="Arial"/>
      <family val="2"/>
    </font>
    <font>
      <sz val="16"/>
      <color indexed="8"/>
      <name val="Arial"/>
      <family val="2"/>
    </font>
    <font>
      <vertAlign val="subscript"/>
      <sz val="14"/>
      <name val="Arial"/>
      <family val="2"/>
    </font>
    <font>
      <b/>
      <sz val="12"/>
      <color indexed="12"/>
      <name val="Arial"/>
      <family val="2"/>
    </font>
    <font>
      <u val="single"/>
      <sz val="12"/>
      <color indexed="12"/>
      <name val="Arial Cyr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0"/>
      <name val="CG Times"/>
      <family val="1"/>
    </font>
    <font>
      <b/>
      <i/>
      <u val="single"/>
      <sz val="16"/>
      <color indexed="10"/>
      <name val="CG Times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3"/>
      <color indexed="10"/>
      <name val="Bookman Old Style"/>
      <family val="1"/>
    </font>
    <font>
      <sz val="10"/>
      <color indexed="10"/>
      <name val="CG Times"/>
      <family val="1"/>
    </font>
    <font>
      <sz val="14"/>
      <color indexed="10"/>
      <name val="CG Times"/>
      <family val="1"/>
    </font>
    <font>
      <sz val="10"/>
      <color indexed="8"/>
      <name val="Arial Cyr"/>
      <family val="2"/>
    </font>
    <font>
      <b/>
      <sz val="12"/>
      <color indexed="8"/>
      <name val="CG Times"/>
      <family val="1"/>
    </font>
    <font>
      <b/>
      <sz val="12"/>
      <color indexed="8"/>
      <name val="CG Omega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CG Omega"/>
      <family val="2"/>
    </font>
    <font>
      <sz val="11"/>
      <color indexed="8"/>
      <name val="Arial Cyr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i/>
      <sz val="10"/>
      <color rgb="FFFF0000"/>
      <name val="CG Times"/>
      <family val="1"/>
    </font>
    <font>
      <b/>
      <i/>
      <u val="single"/>
      <sz val="16"/>
      <color rgb="FFFF0000"/>
      <name val="CG Times"/>
      <family val="1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theme="1"/>
      <name val="Arial"/>
      <family val="2"/>
    </font>
    <font>
      <sz val="13"/>
      <color rgb="FFFF0000"/>
      <name val="Bookman Old Style"/>
      <family val="1"/>
    </font>
    <font>
      <sz val="10"/>
      <color rgb="FFFF0000"/>
      <name val="CG Times"/>
      <family val="1"/>
    </font>
    <font>
      <sz val="14"/>
      <color rgb="FFFF0000"/>
      <name val="CG Times"/>
      <family val="1"/>
    </font>
    <font>
      <sz val="10"/>
      <color theme="1"/>
      <name val="Arial Cyr"/>
      <family val="2"/>
    </font>
    <font>
      <b/>
      <sz val="12"/>
      <color theme="1"/>
      <name val="CG Times"/>
      <family val="1"/>
    </font>
    <font>
      <b/>
      <sz val="12"/>
      <color theme="1"/>
      <name val="Arial"/>
      <family val="2"/>
    </font>
    <font>
      <b/>
      <sz val="12"/>
      <color theme="1"/>
      <name val="CG Omega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sz val="14"/>
      <color theme="1"/>
      <name val="CG Omega"/>
      <family val="2"/>
    </font>
    <font>
      <sz val="14"/>
      <color theme="1"/>
      <name val="Arial"/>
      <family val="2"/>
    </font>
    <font>
      <sz val="11"/>
      <color theme="1"/>
      <name val="Arial Cyr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medium"/>
      <top style="medium"/>
      <bottom style="double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ck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31" fillId="3" borderId="0" applyNumberFormat="0" applyBorder="0" applyAlignment="0" applyProtection="0"/>
    <xf numFmtId="0" fontId="136" fillId="4" borderId="0" applyNumberFormat="0" applyBorder="0" applyAlignment="0" applyProtection="0"/>
    <xf numFmtId="0" fontId="31" fillId="5" borderId="0" applyNumberFormat="0" applyBorder="0" applyAlignment="0" applyProtection="0"/>
    <xf numFmtId="0" fontId="136" fillId="6" borderId="0" applyNumberFormat="0" applyBorder="0" applyAlignment="0" applyProtection="0"/>
    <xf numFmtId="0" fontId="31" fillId="7" borderId="0" applyNumberFormat="0" applyBorder="0" applyAlignment="0" applyProtection="0"/>
    <xf numFmtId="0" fontId="136" fillId="8" borderId="0" applyNumberFormat="0" applyBorder="0" applyAlignment="0" applyProtection="0"/>
    <xf numFmtId="0" fontId="31" fillId="9" borderId="0" applyNumberFormat="0" applyBorder="0" applyAlignment="0" applyProtection="0"/>
    <xf numFmtId="0" fontId="136" fillId="10" borderId="0" applyNumberFormat="0" applyBorder="0" applyAlignment="0" applyProtection="0"/>
    <xf numFmtId="0" fontId="31" fillId="11" borderId="0" applyNumberFormat="0" applyBorder="0" applyAlignment="0" applyProtection="0"/>
    <xf numFmtId="0" fontId="136" fillId="12" borderId="0" applyNumberFormat="0" applyBorder="0" applyAlignment="0" applyProtection="0"/>
    <xf numFmtId="0" fontId="31" fillId="13" borderId="0" applyNumberFormat="0" applyBorder="0" applyAlignment="0" applyProtection="0"/>
    <xf numFmtId="0" fontId="136" fillId="14" borderId="0" applyNumberFormat="0" applyBorder="0" applyAlignment="0" applyProtection="0"/>
    <xf numFmtId="0" fontId="31" fillId="15" borderId="0" applyNumberFormat="0" applyBorder="0" applyAlignment="0" applyProtection="0"/>
    <xf numFmtId="0" fontId="136" fillId="16" borderId="0" applyNumberFormat="0" applyBorder="0" applyAlignment="0" applyProtection="0"/>
    <xf numFmtId="0" fontId="31" fillId="17" borderId="0" applyNumberFormat="0" applyBorder="0" applyAlignment="0" applyProtection="0"/>
    <xf numFmtId="0" fontId="136" fillId="18" borderId="0" applyNumberFormat="0" applyBorder="0" applyAlignment="0" applyProtection="0"/>
    <xf numFmtId="0" fontId="31" fillId="19" borderId="0" applyNumberFormat="0" applyBorder="0" applyAlignment="0" applyProtection="0"/>
    <xf numFmtId="0" fontId="136" fillId="20" borderId="0" applyNumberFormat="0" applyBorder="0" applyAlignment="0" applyProtection="0"/>
    <xf numFmtId="0" fontId="31" fillId="9" borderId="0" applyNumberFormat="0" applyBorder="0" applyAlignment="0" applyProtection="0"/>
    <xf numFmtId="0" fontId="136" fillId="21" borderId="0" applyNumberFormat="0" applyBorder="0" applyAlignment="0" applyProtection="0"/>
    <xf numFmtId="0" fontId="31" fillId="15" borderId="0" applyNumberFormat="0" applyBorder="0" applyAlignment="0" applyProtection="0"/>
    <xf numFmtId="0" fontId="136" fillId="22" borderId="0" applyNumberFormat="0" applyBorder="0" applyAlignment="0" applyProtection="0"/>
    <xf numFmtId="0" fontId="31" fillId="23" borderId="0" applyNumberFormat="0" applyBorder="0" applyAlignment="0" applyProtection="0"/>
    <xf numFmtId="0" fontId="137" fillId="24" borderId="0" applyNumberFormat="0" applyBorder="0" applyAlignment="0" applyProtection="0"/>
    <xf numFmtId="0" fontId="49" fillId="25" borderId="0" applyNumberFormat="0" applyBorder="0" applyAlignment="0" applyProtection="0"/>
    <xf numFmtId="0" fontId="137" fillId="26" borderId="0" applyNumberFormat="0" applyBorder="0" applyAlignment="0" applyProtection="0"/>
    <xf numFmtId="0" fontId="49" fillId="17" borderId="0" applyNumberFormat="0" applyBorder="0" applyAlignment="0" applyProtection="0"/>
    <xf numFmtId="0" fontId="137" fillId="27" borderId="0" applyNumberFormat="0" applyBorder="0" applyAlignment="0" applyProtection="0"/>
    <xf numFmtId="0" fontId="49" fillId="19" borderId="0" applyNumberFormat="0" applyBorder="0" applyAlignment="0" applyProtection="0"/>
    <xf numFmtId="0" fontId="137" fillId="28" borderId="0" applyNumberFormat="0" applyBorder="0" applyAlignment="0" applyProtection="0"/>
    <xf numFmtId="0" fontId="49" fillId="29" borderId="0" applyNumberFormat="0" applyBorder="0" applyAlignment="0" applyProtection="0"/>
    <xf numFmtId="0" fontId="137" fillId="30" borderId="0" applyNumberFormat="0" applyBorder="0" applyAlignment="0" applyProtection="0"/>
    <xf numFmtId="0" fontId="49" fillId="31" borderId="0" applyNumberFormat="0" applyBorder="0" applyAlignment="0" applyProtection="0"/>
    <xf numFmtId="0" fontId="137" fillId="32" borderId="0" applyNumberFormat="0" applyBorder="0" applyAlignment="0" applyProtection="0"/>
    <xf numFmtId="0" fontId="49" fillId="33" borderId="0" applyNumberFormat="0" applyBorder="0" applyAlignment="0" applyProtection="0"/>
    <xf numFmtId="0" fontId="137" fillId="34" borderId="0" applyNumberFormat="0" applyBorder="0" applyAlignment="0" applyProtection="0"/>
    <xf numFmtId="0" fontId="49" fillId="35" borderId="0" applyNumberFormat="0" applyBorder="0" applyAlignment="0" applyProtection="0"/>
    <xf numFmtId="0" fontId="137" fillId="36" borderId="0" applyNumberFormat="0" applyBorder="0" applyAlignment="0" applyProtection="0"/>
    <xf numFmtId="0" fontId="49" fillId="37" borderId="0" applyNumberFormat="0" applyBorder="0" applyAlignment="0" applyProtection="0"/>
    <xf numFmtId="0" fontId="137" fillId="38" borderId="0" applyNumberFormat="0" applyBorder="0" applyAlignment="0" applyProtection="0"/>
    <xf numFmtId="0" fontId="49" fillId="39" borderId="0" applyNumberFormat="0" applyBorder="0" applyAlignment="0" applyProtection="0"/>
    <xf numFmtId="0" fontId="137" fillId="40" borderId="0" applyNumberFormat="0" applyBorder="0" applyAlignment="0" applyProtection="0"/>
    <xf numFmtId="0" fontId="49" fillId="29" borderId="0" applyNumberFormat="0" applyBorder="0" applyAlignment="0" applyProtection="0"/>
    <xf numFmtId="0" fontId="137" fillId="41" borderId="0" applyNumberFormat="0" applyBorder="0" applyAlignment="0" applyProtection="0"/>
    <xf numFmtId="0" fontId="49" fillId="31" borderId="0" applyNumberFormat="0" applyBorder="0" applyAlignment="0" applyProtection="0"/>
    <xf numFmtId="0" fontId="137" fillId="42" borderId="0" applyNumberFormat="0" applyBorder="0" applyAlignment="0" applyProtection="0"/>
    <xf numFmtId="0" fontId="49" fillId="43" borderId="0" applyNumberFormat="0" applyBorder="0" applyAlignment="0" applyProtection="0"/>
    <xf numFmtId="0" fontId="138" fillId="44" borderId="1" applyNumberFormat="0" applyAlignment="0" applyProtection="0"/>
    <xf numFmtId="0" fontId="50" fillId="13" borderId="2" applyNumberFormat="0" applyAlignment="0" applyProtection="0"/>
    <xf numFmtId="0" fontId="139" fillId="45" borderId="3" applyNumberFormat="0" applyAlignment="0" applyProtection="0"/>
    <xf numFmtId="0" fontId="51" fillId="46" borderId="4" applyNumberFormat="0" applyAlignment="0" applyProtection="0"/>
    <xf numFmtId="0" fontId="140" fillId="45" borderId="1" applyNumberFormat="0" applyAlignment="0" applyProtection="0"/>
    <xf numFmtId="0" fontId="52" fillId="46" borderId="2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1" fillId="0" borderId="5" applyNumberFormat="0" applyFill="0" applyAlignment="0" applyProtection="0"/>
    <xf numFmtId="0" fontId="53" fillId="0" borderId="6" applyNumberFormat="0" applyFill="0" applyAlignment="0" applyProtection="0"/>
    <xf numFmtId="0" fontId="142" fillId="0" borderId="7" applyNumberFormat="0" applyFill="0" applyAlignment="0" applyProtection="0"/>
    <xf numFmtId="0" fontId="54" fillId="0" borderId="8" applyNumberFormat="0" applyFill="0" applyAlignment="0" applyProtection="0"/>
    <xf numFmtId="0" fontId="143" fillId="0" borderId="9" applyNumberFormat="0" applyFill="0" applyAlignment="0" applyProtection="0"/>
    <xf numFmtId="0" fontId="55" fillId="0" borderId="10" applyNumberFormat="0" applyFill="0" applyAlignment="0" applyProtection="0"/>
    <xf numFmtId="0" fontId="1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4" fillId="0" borderId="11" applyNumberFormat="0" applyFill="0" applyAlignment="0" applyProtection="0"/>
    <xf numFmtId="0" fontId="56" fillId="0" borderId="12" applyNumberFormat="0" applyFill="0" applyAlignment="0" applyProtection="0"/>
    <xf numFmtId="0" fontId="145" fillId="47" borderId="13" applyNumberFormat="0" applyAlignment="0" applyProtection="0"/>
    <xf numFmtId="0" fontId="57" fillId="48" borderId="14" applyNumberFormat="0" applyAlignment="0" applyProtection="0"/>
    <xf numFmtId="0" fontId="14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7" fillId="49" borderId="0" applyNumberFormat="0" applyBorder="0" applyAlignment="0" applyProtection="0"/>
    <xf numFmtId="0" fontId="59" fillId="50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148" fillId="51" borderId="0" applyNumberFormat="0" applyBorder="0" applyAlignment="0" applyProtection="0"/>
    <xf numFmtId="0" fontId="60" fillId="5" borderId="0" applyNumberFormat="0" applyBorder="0" applyAlignment="0" applyProtection="0"/>
    <xf numFmtId="0" fontId="14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150" fillId="0" borderId="17" applyNumberFormat="0" applyFill="0" applyAlignment="0" applyProtection="0"/>
    <xf numFmtId="0" fontId="62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2" fillId="54" borderId="0" applyNumberFormat="0" applyBorder="0" applyAlignment="0" applyProtection="0"/>
    <xf numFmtId="0" fontId="64" fillId="7" borderId="0" applyNumberFormat="0" applyBorder="0" applyAlignment="0" applyProtection="0"/>
  </cellStyleXfs>
  <cellXfs count="2056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181" fontId="10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81" fontId="6" fillId="0" borderId="19" xfId="0" applyNumberFormat="1" applyFont="1" applyBorder="1" applyAlignment="1" applyProtection="1">
      <alignment horizontal="center" vertical="center"/>
      <protection locked="0"/>
    </xf>
    <xf numFmtId="181" fontId="8" fillId="0" borderId="20" xfId="0" applyNumberFormat="1" applyFont="1" applyBorder="1" applyAlignment="1" applyProtection="1">
      <alignment horizontal="center" vertical="center"/>
      <protection locked="0"/>
    </xf>
    <xf numFmtId="181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hidden="1" locked="0"/>
    </xf>
    <xf numFmtId="0" fontId="3" fillId="0" borderId="0" xfId="0" applyFont="1" applyBorder="1" applyAlignment="1" applyProtection="1">
      <alignment vertical="center"/>
      <protection hidden="1" locked="0"/>
    </xf>
    <xf numFmtId="0" fontId="3" fillId="0" borderId="0" xfId="0" applyNumberFormat="1" applyFont="1" applyBorder="1" applyAlignment="1" applyProtection="1">
      <alignment horizontal="center" vertical="center"/>
      <protection hidden="1" locked="0"/>
    </xf>
    <xf numFmtId="181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81" fontId="3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181" fontId="21" fillId="0" borderId="0" xfId="0" applyNumberFormat="1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1" fontId="25" fillId="0" borderId="0" xfId="0" applyNumberFormat="1" applyFont="1" applyAlignment="1" applyProtection="1">
      <alignment vertical="center"/>
      <protection locked="0"/>
    </xf>
    <xf numFmtId="0" fontId="5" fillId="55" borderId="23" xfId="0" applyFont="1" applyFill="1" applyBorder="1" applyAlignment="1" applyProtection="1">
      <alignment horizontal="center" vertical="center" wrapText="1"/>
      <protection locked="0"/>
    </xf>
    <xf numFmtId="181" fontId="6" fillId="0" borderId="19" xfId="0" applyNumberFormat="1" applyFont="1" applyBorder="1" applyAlignment="1" applyProtection="1">
      <alignment vertical="center"/>
      <protection locked="0"/>
    </xf>
    <xf numFmtId="0" fontId="22" fillId="55" borderId="0" xfId="0" applyFont="1" applyFill="1" applyAlignment="1" applyProtection="1">
      <alignment/>
      <protection locked="0"/>
    </xf>
    <xf numFmtId="181" fontId="6" fillId="0" borderId="24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181" fontId="5" fillId="0" borderId="0" xfId="72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181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81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181" fontId="8" fillId="0" borderId="39" xfId="0" applyNumberFormat="1" applyFont="1" applyBorder="1" applyAlignment="1" applyProtection="1">
      <alignment horizontal="center" vertical="center"/>
      <protection locked="0"/>
    </xf>
    <xf numFmtId="181" fontId="7" fillId="0" borderId="0" xfId="0" applyNumberFormat="1" applyFont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8" fillId="0" borderId="41" xfId="0" applyNumberFormat="1" applyFont="1" applyBorder="1" applyAlignment="1" applyProtection="1">
      <alignment horizontal="left" vertical="center"/>
      <protection hidden="1" locked="0"/>
    </xf>
    <xf numFmtId="181" fontId="20" fillId="0" borderId="0" xfId="72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181" fontId="8" fillId="0" borderId="0" xfId="0" applyNumberFormat="1" applyFont="1" applyBorder="1" applyAlignment="1" applyProtection="1">
      <alignment vertical="center"/>
      <protection hidden="1" locked="0"/>
    </xf>
    <xf numFmtId="0" fontId="8" fillId="0" borderId="0" xfId="0" applyFont="1" applyBorder="1" applyAlignment="1" applyProtection="1">
      <alignment horizontal="center" vertical="center"/>
      <protection hidden="1" locked="0"/>
    </xf>
    <xf numFmtId="181" fontId="6" fillId="0" borderId="0" xfId="0" applyNumberFormat="1" applyFont="1" applyBorder="1" applyAlignment="1" applyProtection="1">
      <alignment vertical="center"/>
      <protection locked="0"/>
    </xf>
    <xf numFmtId="181" fontId="6" fillId="0" borderId="0" xfId="0" applyNumberFormat="1" applyFont="1" applyBorder="1" applyAlignment="1" applyProtection="1">
      <alignment horizontal="center" vertical="center"/>
      <protection locked="0"/>
    </xf>
    <xf numFmtId="181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 applyProtection="1">
      <alignment vertical="center"/>
      <protection locked="0"/>
    </xf>
    <xf numFmtId="181" fontId="7" fillId="56" borderId="42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81" fontId="7" fillId="0" borderId="0" xfId="0" applyNumberFormat="1" applyFont="1" applyBorder="1" applyAlignment="1" applyProtection="1">
      <alignment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1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6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181" fontId="7" fillId="56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 locked="0"/>
    </xf>
    <xf numFmtId="181" fontId="7" fillId="0" borderId="0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NumberFormat="1" applyFont="1" applyBorder="1" applyAlignment="1" applyProtection="1">
      <alignment horizontal="center" vertical="top" wrapText="1"/>
      <protection hidden="1" locked="0"/>
    </xf>
    <xf numFmtId="181" fontId="3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28" fillId="0" borderId="41" xfId="69" applyFont="1" applyBorder="1" applyAlignment="1" applyProtection="1">
      <alignment horizontal="left" vertical="center"/>
      <protection hidden="1" locked="0"/>
    </xf>
    <xf numFmtId="181" fontId="28" fillId="0" borderId="41" xfId="0" applyNumberFormat="1" applyFont="1" applyBorder="1" applyAlignment="1" applyProtection="1">
      <alignment horizontal="left" vertical="center"/>
      <protection hidden="1" locked="0"/>
    </xf>
    <xf numFmtId="0" fontId="4" fillId="0" borderId="41" xfId="0" applyFont="1" applyBorder="1" applyAlignment="1" applyProtection="1">
      <alignment vertical="center"/>
      <protection hidden="1" locked="0"/>
    </xf>
    <xf numFmtId="181" fontId="3" fillId="0" borderId="0" xfId="0" applyNumberFormat="1" applyFont="1" applyBorder="1" applyAlignment="1" applyProtection="1">
      <alignment horizontal="right" vertical="center"/>
      <protection hidden="1" locked="0"/>
    </xf>
    <xf numFmtId="181" fontId="3" fillId="0" borderId="0" xfId="0" applyNumberFormat="1" applyFont="1" applyAlignment="1" applyProtection="1">
      <alignment horizontal="center" vertical="center"/>
      <protection hidden="1" locked="0"/>
    </xf>
    <xf numFmtId="0" fontId="3" fillId="0" borderId="0" xfId="0" applyNumberFormat="1" applyFont="1" applyAlignment="1" applyProtection="1">
      <alignment horizontal="center" vertical="center"/>
      <protection hidden="1" locked="0"/>
    </xf>
    <xf numFmtId="181" fontId="3" fillId="0" borderId="0" xfId="0" applyNumberFormat="1" applyFont="1" applyAlignment="1" applyProtection="1">
      <alignment horizontal="right" vertical="center"/>
      <protection hidden="1" locked="0"/>
    </xf>
    <xf numFmtId="181" fontId="6" fillId="0" borderId="44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hidden="1" locked="0"/>
    </xf>
    <xf numFmtId="0" fontId="7" fillId="0" borderId="0" xfId="0" applyFont="1" applyBorder="1" applyAlignment="1" applyProtection="1">
      <alignment horizontal="center" vertical="center"/>
      <protection hidden="1" locked="0"/>
    </xf>
    <xf numFmtId="1" fontId="7" fillId="0" borderId="0" xfId="0" applyNumberFormat="1" applyFont="1" applyBorder="1" applyAlignment="1" applyProtection="1">
      <alignment horizontal="center" vertical="center"/>
      <protection hidden="1" locked="0"/>
    </xf>
    <xf numFmtId="181" fontId="7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56" borderId="0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hidden="1" locked="0"/>
    </xf>
    <xf numFmtId="181" fontId="6" fillId="0" borderId="0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center"/>
      <protection hidden="1" locked="0"/>
    </xf>
    <xf numFmtId="181" fontId="7" fillId="0" borderId="0" xfId="0" applyNumberFormat="1" applyFont="1" applyBorder="1" applyAlignment="1" applyProtection="1">
      <alignment horizontal="left" vertical="center"/>
      <protection hidden="1" locked="0"/>
    </xf>
    <xf numFmtId="0" fontId="7" fillId="0" borderId="0" xfId="0" applyNumberFormat="1" applyFont="1" applyBorder="1" applyAlignment="1" applyProtection="1">
      <alignment horizontal="center" vertical="center"/>
      <protection hidden="1" locked="0"/>
    </xf>
    <xf numFmtId="181" fontId="6" fillId="0" borderId="47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right" vertical="center"/>
      <protection hidden="1" locked="0"/>
    </xf>
    <xf numFmtId="181" fontId="7" fillId="0" borderId="0" xfId="0" applyNumberFormat="1" applyFont="1" applyBorder="1" applyAlignment="1" applyProtection="1">
      <alignment vertical="center"/>
      <protection hidden="1" locked="0"/>
    </xf>
    <xf numFmtId="0" fontId="7" fillId="0" borderId="0" xfId="0" applyFont="1" applyBorder="1" applyAlignment="1" applyProtection="1">
      <alignment horizontal="left"/>
      <protection hidden="1" locked="0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  <protection hidden="1" locked="0"/>
    </xf>
    <xf numFmtId="181" fontId="5" fillId="0" borderId="0" xfId="0" applyNumberFormat="1" applyFont="1" applyBorder="1" applyAlignment="1" applyProtection="1">
      <alignment horizontal="center" vertical="center"/>
      <protection hidden="1" locked="0"/>
    </xf>
    <xf numFmtId="181" fontId="6" fillId="0" borderId="23" xfId="0" applyNumberFormat="1" applyFont="1" applyBorder="1" applyAlignment="1" applyProtection="1">
      <alignment horizontal="center" vertical="center"/>
      <protection hidden="1" locked="0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hidden="1" locked="0"/>
    </xf>
    <xf numFmtId="181" fontId="10" fillId="0" borderId="37" xfId="0" applyNumberFormat="1" applyFont="1" applyBorder="1" applyAlignment="1" applyProtection="1">
      <alignment horizontal="center" vertical="center"/>
      <protection hidden="1" locked="0"/>
    </xf>
    <xf numFmtId="181" fontId="10" fillId="0" borderId="39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1" fontId="7" fillId="0" borderId="0" xfId="0" applyNumberFormat="1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hidden="1" locked="0"/>
    </xf>
    <xf numFmtId="0" fontId="7" fillId="0" borderId="49" xfId="0" applyFont="1" applyBorder="1" applyAlignment="1" applyProtection="1">
      <alignment horizontal="left" vertical="center"/>
      <protection hidden="1" locked="0"/>
    </xf>
    <xf numFmtId="181" fontId="6" fillId="0" borderId="0" xfId="0" applyNumberFormat="1" applyFont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181" fontId="7" fillId="0" borderId="0" xfId="0" applyNumberFormat="1" applyFont="1" applyAlignment="1" applyProtection="1">
      <alignment horizontal="left" vertical="center" shrinkToFit="1"/>
      <protection locked="0"/>
    </xf>
    <xf numFmtId="181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18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181" fontId="5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72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Fill="1" applyBorder="1" applyAlignment="1" applyProtection="1">
      <alignment horizontal="center" vertical="center"/>
      <protection locked="0"/>
    </xf>
    <xf numFmtId="172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1" fontId="7" fillId="0" borderId="32" xfId="0" applyNumberFormat="1" applyFont="1" applyFill="1" applyBorder="1" applyAlignment="1" applyProtection="1">
      <alignment horizontal="center" vertical="center"/>
      <protection locked="0"/>
    </xf>
    <xf numFmtId="172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172" fontId="7" fillId="0" borderId="25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181" fontId="3" fillId="0" borderId="0" xfId="0" applyNumberFormat="1" applyFont="1" applyAlignment="1" applyProtection="1">
      <alignment horizontal="right" vertical="center"/>
      <protection locked="0"/>
    </xf>
    <xf numFmtId="14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181" fontId="20" fillId="0" borderId="0" xfId="0" applyNumberFormat="1" applyFont="1" applyBorder="1" applyAlignment="1" applyProtection="1">
      <alignment horizontal="center" vertical="center"/>
      <protection locked="0"/>
    </xf>
    <xf numFmtId="181" fontId="8" fillId="0" borderId="0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NumberFormat="1" applyFont="1" applyBorder="1" applyAlignment="1" applyProtection="1">
      <alignment horizontal="center" vertical="center"/>
      <protection hidden="1" locked="0"/>
    </xf>
    <xf numFmtId="0" fontId="8" fillId="0" borderId="22" xfId="0" applyFont="1" applyBorder="1" applyAlignment="1" applyProtection="1">
      <alignment vertical="center"/>
      <protection hidden="1" locked="0"/>
    </xf>
    <xf numFmtId="0" fontId="8" fillId="0" borderId="2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0" xfId="0" applyFont="1" applyAlignment="1" applyProtection="1">
      <alignment vertical="center"/>
      <protection hidden="1" locked="0"/>
    </xf>
    <xf numFmtId="181" fontId="20" fillId="0" borderId="45" xfId="0" applyNumberFormat="1" applyFont="1" applyBorder="1" applyAlignment="1" applyProtection="1">
      <alignment horizontal="center" vertical="center"/>
      <protection hidden="1" locked="0"/>
    </xf>
    <xf numFmtId="181" fontId="20" fillId="0" borderId="40" xfId="0" applyNumberFormat="1" applyFont="1" applyBorder="1" applyAlignment="1" applyProtection="1">
      <alignment horizontal="center" vertical="center"/>
      <protection hidden="1" locked="0"/>
    </xf>
    <xf numFmtId="0" fontId="8" fillId="0" borderId="30" xfId="0" applyFont="1" applyFill="1" applyBorder="1" applyAlignment="1">
      <alignment horizontal="center" vertical="center"/>
    </xf>
    <xf numFmtId="181" fontId="20" fillId="0" borderId="23" xfId="0" applyNumberFormat="1" applyFont="1" applyBorder="1" applyAlignment="1" applyProtection="1">
      <alignment horizontal="center" vertical="center"/>
      <protection hidden="1" locked="0"/>
    </xf>
    <xf numFmtId="0" fontId="11" fillId="0" borderId="26" xfId="0" applyFont="1" applyBorder="1" applyAlignment="1" applyProtection="1">
      <alignment horizontal="left" vertical="center"/>
      <protection hidden="1" locked="0"/>
    </xf>
    <xf numFmtId="0" fontId="11" fillId="0" borderId="27" xfId="0" applyFont="1" applyBorder="1" applyAlignment="1" applyProtection="1">
      <alignment horizontal="center" vertical="center"/>
      <protection hidden="1" locked="0"/>
    </xf>
    <xf numFmtId="1" fontId="11" fillId="0" borderId="27" xfId="0" applyNumberFormat="1" applyFont="1" applyBorder="1" applyAlignment="1" applyProtection="1">
      <alignment horizontal="center" vertical="center"/>
      <protection hidden="1" locked="0"/>
    </xf>
    <xf numFmtId="0" fontId="11" fillId="0" borderId="29" xfId="0" applyFont="1" applyBorder="1" applyAlignment="1" applyProtection="1">
      <alignment horizontal="left" vertical="center"/>
      <protection hidden="1" locked="0"/>
    </xf>
    <xf numFmtId="0" fontId="11" fillId="0" borderId="30" xfId="0" applyFont="1" applyBorder="1" applyAlignment="1" applyProtection="1">
      <alignment horizontal="center" vertical="center"/>
      <protection hidden="1" locked="0"/>
    </xf>
    <xf numFmtId="1" fontId="11" fillId="0" borderId="30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 applyProtection="1">
      <alignment horizontal="right" vertical="center"/>
      <protection hidden="1" locked="0"/>
    </xf>
    <xf numFmtId="0" fontId="8" fillId="0" borderId="26" xfId="0" applyFont="1" applyBorder="1" applyAlignment="1" applyProtection="1">
      <alignment horizontal="left" vertical="center"/>
      <protection hidden="1" locked="0"/>
    </xf>
    <xf numFmtId="0" fontId="8" fillId="0" borderId="27" xfId="0" applyFont="1" applyBorder="1" applyAlignment="1" applyProtection="1">
      <alignment vertical="center"/>
      <protection hidden="1" locked="0"/>
    </xf>
    <xf numFmtId="0" fontId="8" fillId="0" borderId="29" xfId="0" applyFont="1" applyBorder="1" applyAlignment="1" applyProtection="1">
      <alignment horizontal="left" vertical="center"/>
      <protection hidden="1" locked="0"/>
    </xf>
    <xf numFmtId="181" fontId="8" fillId="0" borderId="30" xfId="0" applyNumberFormat="1" applyFont="1" applyBorder="1" applyAlignment="1" applyProtection="1">
      <alignment horizontal="center" vertical="center"/>
      <protection hidden="1" locked="0"/>
    </xf>
    <xf numFmtId="1" fontId="8" fillId="0" borderId="30" xfId="0" applyNumberFormat="1" applyFont="1" applyBorder="1" applyAlignment="1" applyProtection="1">
      <alignment horizontal="center" vertical="center"/>
      <protection hidden="1" locked="0"/>
    </xf>
    <xf numFmtId="0" fontId="8" fillId="0" borderId="29" xfId="0" applyFont="1" applyBorder="1" applyAlignment="1" applyProtection="1">
      <alignment vertical="center"/>
      <protection hidden="1" locked="0"/>
    </xf>
    <xf numFmtId="0" fontId="8" fillId="0" borderId="30" xfId="0" applyFont="1" applyBorder="1" applyAlignment="1" applyProtection="1">
      <alignment vertical="center"/>
      <protection hidden="1" locked="0"/>
    </xf>
    <xf numFmtId="181" fontId="11" fillId="0" borderId="54" xfId="0" applyNumberFormat="1" applyFont="1" applyBorder="1" applyAlignment="1" applyProtection="1">
      <alignment horizontal="center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center" vertical="center"/>
      <protection hidden="1" locked="0"/>
    </xf>
    <xf numFmtId="1" fontId="11" fillId="0" borderId="32" xfId="0" applyNumberFormat="1" applyFont="1" applyBorder="1" applyAlignment="1" applyProtection="1">
      <alignment horizontal="center" vertical="center"/>
      <protection hidden="1" locked="0"/>
    </xf>
    <xf numFmtId="0" fontId="8" fillId="0" borderId="45" xfId="0" applyFont="1" applyBorder="1" applyAlignment="1" applyProtection="1">
      <alignment vertical="center"/>
      <protection hidden="1" locked="0"/>
    </xf>
    <xf numFmtId="0" fontId="8" fillId="0" borderId="21" xfId="0" applyFont="1" applyBorder="1" applyAlignment="1" applyProtection="1">
      <alignment horizontal="center" vertical="center"/>
      <protection hidden="1" locked="0"/>
    </xf>
    <xf numFmtId="0" fontId="8" fillId="0" borderId="24" xfId="0" applyFont="1" applyBorder="1" applyAlignment="1" applyProtection="1">
      <alignment horizontal="center" vertical="center"/>
      <protection hidden="1" locked="0"/>
    </xf>
    <xf numFmtId="1" fontId="8" fillId="0" borderId="24" xfId="0" applyNumberFormat="1" applyFont="1" applyBorder="1" applyAlignment="1" applyProtection="1">
      <alignment horizontal="center" vertical="center"/>
      <protection hidden="1" locked="0"/>
    </xf>
    <xf numFmtId="3" fontId="8" fillId="0" borderId="30" xfId="0" applyNumberFormat="1" applyFont="1" applyFill="1" applyBorder="1" applyAlignment="1">
      <alignment horizontal="center" vertical="center"/>
    </xf>
    <xf numFmtId="0" fontId="8" fillId="0" borderId="55" xfId="0" applyFont="1" applyBorder="1" applyAlignment="1" applyProtection="1">
      <alignment horizontal="center" vertical="center"/>
      <protection hidden="1" locked="0"/>
    </xf>
    <xf numFmtId="0" fontId="8" fillId="0" borderId="30" xfId="0" applyFont="1" applyBorder="1" applyAlignment="1" applyProtection="1">
      <alignment horizontal="center" vertical="center"/>
      <protection hidden="1" locked="0"/>
    </xf>
    <xf numFmtId="0" fontId="8" fillId="0" borderId="35" xfId="0" applyFont="1" applyBorder="1" applyAlignment="1" applyProtection="1">
      <alignment vertical="center"/>
      <protection hidden="1" locked="0"/>
    </xf>
    <xf numFmtId="0" fontId="8" fillId="0" borderId="37" xfId="0" applyFont="1" applyBorder="1" applyAlignment="1" applyProtection="1">
      <alignment horizontal="center" vertical="center"/>
      <protection hidden="1" locked="0"/>
    </xf>
    <xf numFmtId="1" fontId="8" fillId="0" borderId="37" xfId="0" applyNumberFormat="1" applyFont="1" applyBorder="1" applyAlignment="1" applyProtection="1">
      <alignment horizontal="center" vertical="center"/>
      <protection hidden="1" locked="0"/>
    </xf>
    <xf numFmtId="0" fontId="8" fillId="0" borderId="56" xfId="0" applyFont="1" applyBorder="1" applyAlignment="1" applyProtection="1">
      <alignment horizontal="center" vertical="center"/>
      <protection hidden="1" locked="0"/>
    </xf>
    <xf numFmtId="0" fontId="8" fillId="0" borderId="57" xfId="0" applyFont="1" applyBorder="1" applyAlignment="1" applyProtection="1">
      <alignment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 hidden="1" locked="0"/>
    </xf>
    <xf numFmtId="1" fontId="8" fillId="0" borderId="39" xfId="0" applyNumberFormat="1" applyFont="1" applyBorder="1" applyAlignment="1" applyProtection="1">
      <alignment horizontal="center" vertical="center"/>
      <protection hidden="1" locked="0"/>
    </xf>
    <xf numFmtId="0" fontId="8" fillId="0" borderId="58" xfId="0" applyFont="1" applyBorder="1" applyAlignment="1" applyProtection="1">
      <alignment vertic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 locked="0"/>
    </xf>
    <xf numFmtId="1" fontId="11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8" fillId="0" borderId="37" xfId="0" applyFont="1" applyBorder="1" applyAlignment="1" applyProtection="1">
      <alignment vertical="center"/>
      <protection hidden="1" locked="0"/>
    </xf>
    <xf numFmtId="1" fontId="11" fillId="0" borderId="37" xfId="0" applyNumberFormat="1" applyFont="1" applyFill="1" applyBorder="1" applyAlignment="1" applyProtection="1">
      <alignment horizontal="center" vertical="center"/>
      <protection hidden="1" locked="0"/>
    </xf>
    <xf numFmtId="181" fontId="20" fillId="0" borderId="40" xfId="0" applyNumberFormat="1" applyFont="1" applyBorder="1" applyAlignment="1" applyProtection="1">
      <alignment vertical="center"/>
      <protection hidden="1" locked="0"/>
    </xf>
    <xf numFmtId="181" fontId="20" fillId="0" borderId="46" xfId="0" applyNumberFormat="1" applyFont="1" applyBorder="1" applyAlignment="1" applyProtection="1">
      <alignment vertical="center"/>
      <protection hidden="1" locked="0"/>
    </xf>
    <xf numFmtId="0" fontId="8" fillId="0" borderId="31" xfId="0" applyFont="1" applyBorder="1" applyAlignment="1" applyProtection="1">
      <alignment vertical="center"/>
      <protection hidden="1" locked="0"/>
    </xf>
    <xf numFmtId="181" fontId="8" fillId="0" borderId="32" xfId="0" applyNumberFormat="1" applyFont="1" applyBorder="1" applyAlignment="1" applyProtection="1">
      <alignment horizontal="center" vertical="center"/>
      <protection hidden="1" locked="0"/>
    </xf>
    <xf numFmtId="1" fontId="8" fillId="0" borderId="32" xfId="0" applyNumberFormat="1" applyFont="1" applyBorder="1" applyAlignment="1" applyProtection="1">
      <alignment horizontal="center" vertical="center"/>
      <protection hidden="1" locked="0"/>
    </xf>
    <xf numFmtId="181" fontId="11" fillId="0" borderId="20" xfId="0" applyNumberFormat="1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vertical="center"/>
      <protection hidden="1" locked="0"/>
    </xf>
    <xf numFmtId="181" fontId="20" fillId="0" borderId="0" xfId="0" applyNumberFormat="1" applyFont="1" applyBorder="1" applyAlignment="1" applyProtection="1">
      <alignment vertical="center"/>
      <protection hidden="1" locked="0"/>
    </xf>
    <xf numFmtId="1" fontId="11" fillId="0" borderId="39" xfId="0" applyNumberFormat="1" applyFont="1" applyFill="1" applyBorder="1" applyAlignment="1" applyProtection="1">
      <alignment horizontal="center" vertical="center"/>
      <protection hidden="1" locked="0"/>
    </xf>
    <xf numFmtId="181" fontId="11" fillId="0" borderId="0" xfId="0" applyNumberFormat="1" applyFont="1" applyBorder="1" applyAlignment="1" applyProtection="1">
      <alignment horizontal="center" vertical="center"/>
      <protection hidden="1"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181" fontId="20" fillId="0" borderId="59" xfId="0" applyNumberFormat="1" applyFont="1" applyBorder="1" applyAlignment="1" applyProtection="1">
      <alignment horizontal="center" vertical="center"/>
      <protection locked="0"/>
    </xf>
    <xf numFmtId="181" fontId="8" fillId="0" borderId="30" xfId="0" applyNumberFormat="1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Border="1" applyAlignment="1" applyProtection="1">
      <alignment horizontal="center" vertical="center" wrapText="1"/>
      <protection hidden="1" locked="0"/>
    </xf>
    <xf numFmtId="0" fontId="8" fillId="0" borderId="35" xfId="0" applyFont="1" applyBorder="1" applyAlignment="1" applyProtection="1">
      <alignment vertical="center"/>
      <protection locked="0"/>
    </xf>
    <xf numFmtId="181" fontId="8" fillId="0" borderId="3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vertical="center"/>
      <protection locked="0"/>
    </xf>
    <xf numFmtId="0" fontId="20" fillId="0" borderId="35" xfId="0" applyFont="1" applyBorder="1" applyAlignment="1" applyProtection="1">
      <alignment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horizontal="left" vertical="center"/>
      <protection hidden="1" locked="0"/>
    </xf>
    <xf numFmtId="0" fontId="8" fillId="0" borderId="35" xfId="0" applyFont="1" applyBorder="1" applyAlignment="1" applyProtection="1">
      <alignment horizontal="left" vertical="center"/>
      <protection hidden="1" locked="0"/>
    </xf>
    <xf numFmtId="0" fontId="8" fillId="0" borderId="36" xfId="0" applyFont="1" applyBorder="1" applyAlignment="1" applyProtection="1">
      <alignment horizontal="center" vertical="center"/>
      <protection hidden="1"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vertical="center"/>
      <protection locked="0"/>
    </xf>
    <xf numFmtId="0" fontId="20" fillId="0" borderId="48" xfId="105" applyFont="1" applyFill="1" applyBorder="1" applyAlignment="1">
      <alignment horizontal="center" vertical="center" wrapText="1"/>
      <protection/>
    </xf>
    <xf numFmtId="0" fontId="20" fillId="0" borderId="49" xfId="105" applyFont="1" applyFill="1" applyBorder="1" applyAlignment="1">
      <alignment horizontal="center" vertical="center" wrapText="1"/>
      <protection/>
    </xf>
    <xf numFmtId="0" fontId="20" fillId="0" borderId="44" xfId="105" applyFont="1" applyFill="1" applyBorder="1" applyAlignment="1">
      <alignment horizontal="center" vertical="center" wrapText="1"/>
      <protection/>
    </xf>
    <xf numFmtId="0" fontId="8" fillId="0" borderId="33" xfId="0" applyFont="1" applyFill="1" applyBorder="1" applyAlignment="1">
      <alignment horizontal="left" vertical="center"/>
    </xf>
    <xf numFmtId="0" fontId="8" fillId="0" borderId="61" xfId="0" applyFont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62" xfId="0" applyFont="1" applyBorder="1" applyAlignment="1" applyProtection="1">
      <alignment horizontal="center" vertical="center"/>
      <protection locked="0"/>
    </xf>
    <xf numFmtId="3" fontId="8" fillId="0" borderId="30" xfId="101" applyNumberFormat="1" applyFont="1" applyFill="1" applyBorder="1" applyAlignment="1">
      <alignment horizontal="center" vertical="center"/>
      <protection/>
    </xf>
    <xf numFmtId="0" fontId="8" fillId="0" borderId="51" xfId="0" applyFont="1" applyBorder="1" applyAlignment="1" applyProtection="1">
      <alignment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vertic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 locked="0"/>
    </xf>
    <xf numFmtId="0" fontId="8" fillId="0" borderId="27" xfId="0" applyFont="1" applyBorder="1" applyAlignment="1" applyProtection="1">
      <alignment horizontal="center"/>
      <protection hidden="1" locked="0"/>
    </xf>
    <xf numFmtId="0" fontId="8" fillId="0" borderId="34" xfId="0" applyFont="1" applyBorder="1" applyAlignment="1" applyProtection="1">
      <alignment horizontal="center" vertical="center"/>
      <protection hidden="1" locked="0"/>
    </xf>
    <xf numFmtId="0" fontId="8" fillId="0" borderId="30" xfId="0" applyFont="1" applyBorder="1" applyAlignment="1" applyProtection="1">
      <alignment horizontal="center"/>
      <protection hidden="1" locked="0"/>
    </xf>
    <xf numFmtId="0" fontId="8" fillId="0" borderId="32" xfId="0" applyFont="1" applyBorder="1" applyAlignment="1" applyProtection="1">
      <alignment horizontal="center" vertical="center"/>
      <protection hidden="1" locked="0"/>
    </xf>
    <xf numFmtId="0" fontId="8" fillId="0" borderId="32" xfId="0" applyFont="1" applyBorder="1" applyAlignment="1" applyProtection="1">
      <alignment horizontal="center"/>
      <protection hidden="1" locked="0"/>
    </xf>
    <xf numFmtId="0" fontId="8" fillId="0" borderId="38" xfId="0" applyFont="1" applyBorder="1" applyAlignment="1" applyProtection="1">
      <alignment horizontal="center" vertical="center"/>
      <protection hidden="1" locked="0"/>
    </xf>
    <xf numFmtId="0" fontId="20" fillId="0" borderId="35" xfId="0" applyFont="1" applyFill="1" applyBorder="1" applyAlignment="1">
      <alignment horizontal="left" vertical="center"/>
    </xf>
    <xf numFmtId="3" fontId="20" fillId="0" borderId="30" xfId="0" applyNumberFormat="1" applyFont="1" applyFill="1" applyBorder="1" applyAlignment="1">
      <alignment horizontal="center" vertical="center"/>
    </xf>
    <xf numFmtId="0" fontId="8" fillId="0" borderId="35" xfId="101" applyFont="1" applyFill="1" applyBorder="1" applyAlignment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hidden="1" locked="0"/>
    </xf>
    <xf numFmtId="0" fontId="8" fillId="0" borderId="0" xfId="0" applyNumberFormat="1" applyFont="1" applyBorder="1" applyAlignment="1" applyProtection="1">
      <alignment horizontal="center" vertical="center" wrapText="1"/>
      <protection hidden="1" locked="0"/>
    </xf>
    <xf numFmtId="181" fontId="11" fillId="0" borderId="28" xfId="0" applyNumberFormat="1" applyFont="1" applyBorder="1" applyAlignment="1" applyProtection="1">
      <alignment horizontal="center" vertical="center"/>
      <protection hidden="1" locked="0"/>
    </xf>
    <xf numFmtId="181" fontId="11" fillId="0" borderId="30" xfId="0" applyNumberFormat="1" applyFont="1" applyBorder="1" applyAlignment="1" applyProtection="1">
      <alignment vertical="center"/>
      <protection hidden="1" locked="0"/>
    </xf>
    <xf numFmtId="0" fontId="11" fillId="0" borderId="30" xfId="0" applyFont="1" applyBorder="1" applyAlignment="1" applyProtection="1">
      <alignment vertical="center"/>
      <protection hidden="1" locked="0"/>
    </xf>
    <xf numFmtId="0" fontId="11" fillId="0" borderId="30" xfId="0" applyFont="1" applyBorder="1" applyAlignment="1" applyProtection="1">
      <alignment horizontal="left" vertical="center"/>
      <protection hidden="1" locked="0"/>
    </xf>
    <xf numFmtId="0" fontId="8" fillId="0" borderId="0" xfId="0" applyNumberFormat="1" applyFont="1" applyAlignment="1" applyProtection="1">
      <alignment horizontal="center" vertical="center"/>
      <protection hidden="1" locked="0"/>
    </xf>
    <xf numFmtId="0" fontId="8" fillId="0" borderId="0" xfId="0" applyNumberFormat="1" applyFont="1" applyAlignment="1" applyProtection="1">
      <alignment horizontal="center" vertical="center" wrapText="1"/>
      <protection hidden="1" locked="0"/>
    </xf>
    <xf numFmtId="1" fontId="8" fillId="0" borderId="0" xfId="0" applyNumberFormat="1" applyFont="1" applyBorder="1" applyAlignment="1" applyProtection="1">
      <alignment horizontal="right" vertical="center"/>
      <protection hidden="1" locked="0"/>
    </xf>
    <xf numFmtId="1" fontId="8" fillId="0" borderId="0" xfId="0" applyNumberFormat="1" applyFont="1" applyBorder="1" applyAlignment="1" applyProtection="1">
      <alignment horizontal="right" vertical="center" wrapText="1"/>
      <protection hidden="1" locked="0"/>
    </xf>
    <xf numFmtId="0" fontId="20" fillId="0" borderId="45" xfId="0" applyFont="1" applyBorder="1" applyAlignment="1" applyProtection="1">
      <alignment horizontal="center" vertical="center"/>
      <protection hidden="1" locked="0"/>
    </xf>
    <xf numFmtId="181" fontId="20" fillId="0" borderId="24" xfId="0" applyNumberFormat="1" applyFont="1" applyBorder="1" applyAlignment="1" applyProtection="1">
      <alignment horizontal="center" vertical="center"/>
      <protection hidden="1" locked="0"/>
    </xf>
    <xf numFmtId="0" fontId="8" fillId="0" borderId="60" xfId="0" applyFont="1" applyFill="1" applyBorder="1" applyAlignment="1">
      <alignment horizontal="center" vertical="center"/>
    </xf>
    <xf numFmtId="1" fontId="20" fillId="0" borderId="24" xfId="0" applyNumberFormat="1" applyFont="1" applyBorder="1" applyAlignment="1" applyProtection="1">
      <alignment horizontal="center" vertical="center" shrinkToFit="1"/>
      <protection hidden="1" locked="0"/>
    </xf>
    <xf numFmtId="0" fontId="20" fillId="0" borderId="24" xfId="0" applyFont="1" applyBorder="1" applyAlignment="1" applyProtection="1">
      <alignment horizontal="center" vertical="center"/>
      <protection hidden="1" locked="0"/>
    </xf>
    <xf numFmtId="0" fontId="20" fillId="0" borderId="65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22" xfId="0" applyFont="1" applyBorder="1" applyAlignment="1" applyProtection="1">
      <alignment horizontal="center" vertical="center"/>
      <protection hidden="1" locked="0"/>
    </xf>
    <xf numFmtId="0" fontId="8" fillId="0" borderId="30" xfId="69" applyNumberFormat="1" applyFont="1" applyFill="1" applyBorder="1" applyAlignment="1" applyProtection="1">
      <alignment horizontal="center" vertical="center"/>
      <protection hidden="1"/>
    </xf>
    <xf numFmtId="0" fontId="8" fillId="0" borderId="32" xfId="69" applyNumberFormat="1" applyFont="1" applyFill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 locked="0"/>
    </xf>
    <xf numFmtId="0" fontId="20" fillId="0" borderId="22" xfId="0" applyFont="1" applyBorder="1" applyAlignment="1" applyProtection="1">
      <alignment vertical="center"/>
      <protection hidden="1" locked="0"/>
    </xf>
    <xf numFmtId="0" fontId="20" fillId="0" borderId="59" xfId="0" applyFont="1" applyBorder="1" applyAlignment="1" applyProtection="1">
      <alignment horizontal="center" vertical="center"/>
      <protection hidden="1" locked="0"/>
    </xf>
    <xf numFmtId="0" fontId="20" fillId="0" borderId="59" xfId="0" applyNumberFormat="1" applyFont="1" applyFill="1" applyBorder="1" applyAlignment="1" applyProtection="1">
      <alignment horizontal="center" vertical="center"/>
      <protection hidden="1" locked="0"/>
    </xf>
    <xf numFmtId="3" fontId="7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Border="1" applyAlignment="1" applyProtection="1">
      <alignment horizontal="center" vertical="center"/>
      <protection hidden="1" locked="0"/>
    </xf>
    <xf numFmtId="0" fontId="20" fillId="0" borderId="47" xfId="0" applyFont="1" applyBorder="1" applyAlignment="1" applyProtection="1">
      <alignment horizontal="center" vertical="center"/>
      <protection hidden="1" locked="0"/>
    </xf>
    <xf numFmtId="0" fontId="11" fillId="0" borderId="49" xfId="0" applyFont="1" applyBorder="1" applyAlignment="1" applyProtection="1">
      <alignment horizontal="center" vertical="center"/>
      <protection hidden="1" locked="0"/>
    </xf>
    <xf numFmtId="1" fontId="20" fillId="0" borderId="23" xfId="0" applyNumberFormat="1" applyFont="1" applyBorder="1" applyAlignment="1" applyProtection="1">
      <alignment horizontal="center" vertical="center" shrinkToFit="1"/>
      <protection hidden="1" locked="0"/>
    </xf>
    <xf numFmtId="0" fontId="20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0" applyFont="1" applyBorder="1" applyAlignment="1" applyProtection="1">
      <alignment horizontal="center" vertical="center"/>
      <protection hidden="1" locked="0"/>
    </xf>
    <xf numFmtId="0" fontId="7" fillId="0" borderId="21" xfId="0" applyFont="1" applyBorder="1" applyAlignment="1" applyProtection="1">
      <alignment vertical="center"/>
      <protection hidden="1" locked="0"/>
    </xf>
    <xf numFmtId="181" fontId="6" fillId="0" borderId="55" xfId="0" applyNumberFormat="1" applyFont="1" applyBorder="1" applyAlignment="1" applyProtection="1">
      <alignment vertical="center"/>
      <protection hidden="1" locked="0"/>
    </xf>
    <xf numFmtId="0" fontId="7" fillId="0" borderId="55" xfId="0" applyFont="1" applyBorder="1" applyAlignment="1" applyProtection="1">
      <alignment vertical="center"/>
      <protection hidden="1" locked="0"/>
    </xf>
    <xf numFmtId="181" fontId="6" fillId="0" borderId="56" xfId="0" applyNumberFormat="1" applyFont="1" applyBorder="1" applyAlignment="1" applyProtection="1">
      <alignment vertical="center"/>
      <protection hidden="1" locked="0"/>
    </xf>
    <xf numFmtId="0" fontId="7" fillId="0" borderId="56" xfId="0" applyFont="1" applyBorder="1" applyAlignment="1" applyProtection="1">
      <alignment vertical="center"/>
      <protection hidden="1" locked="0"/>
    </xf>
    <xf numFmtId="1" fontId="10" fillId="0" borderId="58" xfId="0" applyNumberFormat="1" applyFont="1" applyFill="1" applyBorder="1" applyAlignment="1" applyProtection="1">
      <alignment horizontal="center" vertical="center"/>
      <protection hidden="1" locked="0"/>
    </xf>
    <xf numFmtId="1" fontId="10" fillId="0" borderId="37" xfId="0" applyNumberFormat="1" applyFont="1" applyFill="1" applyBorder="1" applyAlignment="1" applyProtection="1">
      <alignment horizontal="center" vertical="center"/>
      <protection hidden="1" locked="0"/>
    </xf>
    <xf numFmtId="1" fontId="10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60" xfId="0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7" fillId="0" borderId="0" xfId="0" applyFont="1" applyAlignment="1" applyProtection="1">
      <alignment horizontal="left" vertical="center"/>
      <protection hidden="1" locked="0"/>
    </xf>
    <xf numFmtId="0" fontId="11" fillId="0" borderId="30" xfId="0" applyFont="1" applyBorder="1" applyAlignment="1">
      <alignment horizontal="left" vertical="center"/>
    </xf>
    <xf numFmtId="181" fontId="6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1" fillId="0" borderId="34" xfId="0" applyFont="1" applyBorder="1" applyAlignment="1" applyProtection="1">
      <alignment horizontal="center" vertical="center"/>
      <protection hidden="1" locked="0"/>
    </xf>
    <xf numFmtId="0" fontId="11" fillId="0" borderId="36" xfId="0" applyFont="1" applyBorder="1" applyAlignment="1" applyProtection="1">
      <alignment horizontal="center" vertical="center"/>
      <protection hidden="1" locked="0"/>
    </xf>
    <xf numFmtId="0" fontId="11" fillId="0" borderId="38" xfId="0" applyFont="1" applyBorder="1" applyAlignment="1" applyProtection="1">
      <alignment horizontal="center" vertical="center"/>
      <protection hidden="1" locked="0"/>
    </xf>
    <xf numFmtId="181" fontId="20" fillId="0" borderId="65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>
      <alignment vertical="center"/>
    </xf>
    <xf numFmtId="181" fontId="20" fillId="0" borderId="23" xfId="0" applyNumberFormat="1" applyFont="1" applyBorder="1" applyAlignment="1" applyProtection="1">
      <alignment horizontal="center" vertical="center"/>
      <protection locked="0"/>
    </xf>
    <xf numFmtId="1" fontId="8" fillId="0" borderId="30" xfId="0" applyNumberFormat="1" applyFont="1" applyFill="1" applyBorder="1" applyAlignment="1">
      <alignment horizontal="center"/>
    </xf>
    <xf numFmtId="0" fontId="20" fillId="0" borderId="40" xfId="0" applyFont="1" applyBorder="1" applyAlignment="1" applyProtection="1">
      <alignment horizontal="left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hidden="1" locked="0"/>
    </xf>
    <xf numFmtId="0" fontId="20" fillId="0" borderId="59" xfId="105" applyFont="1" applyFill="1" applyBorder="1" applyAlignment="1">
      <alignment horizontal="center" vertical="center" wrapText="1"/>
      <protection/>
    </xf>
    <xf numFmtId="0" fontId="20" fillId="0" borderId="66" xfId="0" applyFont="1" applyFill="1" applyBorder="1" applyAlignment="1">
      <alignment horizontal="center" vertical="center" shrinkToFit="1"/>
    </xf>
    <xf numFmtId="0" fontId="20" fillId="0" borderId="66" xfId="0" applyFont="1" applyFill="1" applyBorder="1" applyAlignment="1">
      <alignment horizontal="center" vertical="center" wrapText="1"/>
    </xf>
    <xf numFmtId="181" fontId="20" fillId="0" borderId="0" xfId="0" applyNumberFormat="1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/>
    </xf>
    <xf numFmtId="181" fontId="8" fillId="0" borderId="27" xfId="0" applyNumberFormat="1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" fontId="8" fillId="0" borderId="32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0" fontId="8" fillId="0" borderId="67" xfId="0" applyFont="1" applyBorder="1" applyAlignment="1" applyProtection="1">
      <alignment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>
      <alignment horizontal="center" vertical="center" wrapText="1"/>
    </xf>
    <xf numFmtId="181" fontId="20" fillId="0" borderId="23" xfId="0" applyNumberFormat="1" applyFont="1" applyBorder="1" applyAlignment="1" applyProtection="1">
      <alignment vertical="center"/>
      <protection locked="0"/>
    </xf>
    <xf numFmtId="1" fontId="8" fillId="0" borderId="27" xfId="0" applyNumberFormat="1" applyFont="1" applyFill="1" applyBorder="1" applyAlignment="1">
      <alignment horizontal="center"/>
    </xf>
    <xf numFmtId="172" fontId="8" fillId="0" borderId="30" xfId="0" applyNumberFormat="1" applyFont="1" applyBorder="1" applyAlignment="1" applyProtection="1">
      <alignment horizontal="center" vertical="center"/>
      <protection hidden="1" locked="0"/>
    </xf>
    <xf numFmtId="181" fontId="153" fillId="0" borderId="27" xfId="0" applyNumberFormat="1" applyFont="1" applyBorder="1" applyAlignment="1" applyProtection="1">
      <alignment horizontal="center" vertical="center"/>
      <protection hidden="1" locked="0"/>
    </xf>
    <xf numFmtId="181" fontId="153" fillId="0" borderId="34" xfId="0" applyNumberFormat="1" applyFont="1" applyBorder="1" applyAlignment="1" applyProtection="1">
      <alignment horizontal="center" vertical="center"/>
      <protection hidden="1" locked="0"/>
    </xf>
    <xf numFmtId="181" fontId="153" fillId="0" borderId="28" xfId="0" applyNumberFormat="1" applyFont="1" applyFill="1" applyBorder="1" applyAlignment="1" applyProtection="1">
      <alignment horizontal="center" vertical="center"/>
      <protection hidden="1" locked="0"/>
    </xf>
    <xf numFmtId="181" fontId="153" fillId="0" borderId="30" xfId="0" applyNumberFormat="1" applyFont="1" applyBorder="1" applyAlignment="1" applyProtection="1">
      <alignment horizontal="center" vertical="center"/>
      <protection hidden="1" locked="0"/>
    </xf>
    <xf numFmtId="181" fontId="153" fillId="0" borderId="54" xfId="0" applyNumberFormat="1" applyFont="1" applyFill="1" applyBorder="1" applyAlignment="1" applyProtection="1">
      <alignment horizontal="center" vertical="center"/>
      <protection hidden="1" locked="0"/>
    </xf>
    <xf numFmtId="181" fontId="153" fillId="0" borderId="30" xfId="0" applyNumberFormat="1" applyFont="1" applyFill="1" applyBorder="1" applyAlignment="1" applyProtection="1">
      <alignment horizontal="center" vertical="center"/>
      <protection hidden="1" locked="0"/>
    </xf>
    <xf numFmtId="181" fontId="153" fillId="0" borderId="54" xfId="0" applyNumberFormat="1" applyFont="1" applyBorder="1" applyAlignment="1" applyProtection="1">
      <alignment horizontal="center" vertical="center"/>
      <protection hidden="1" locked="0"/>
    </xf>
    <xf numFmtId="181" fontId="153" fillId="0" borderId="32" xfId="0" applyNumberFormat="1" applyFont="1" applyFill="1" applyBorder="1" applyAlignment="1" applyProtection="1">
      <alignment horizontal="center" vertical="center"/>
      <protection hidden="1" locked="0"/>
    </xf>
    <xf numFmtId="181" fontId="153" fillId="0" borderId="20" xfId="0" applyNumberFormat="1" applyFont="1" applyBorder="1" applyAlignment="1" applyProtection="1">
      <alignment horizontal="center" vertical="center"/>
      <protection hidden="1" locked="0"/>
    </xf>
    <xf numFmtId="181" fontId="153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justify"/>
      <protection hidden="1" locked="0"/>
    </xf>
    <xf numFmtId="181" fontId="8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54" fillId="0" borderId="65" xfId="0" applyFont="1" applyBorder="1" applyAlignment="1" applyProtection="1">
      <alignment horizontal="center" vertical="center"/>
      <protection locked="0"/>
    </xf>
    <xf numFmtId="181" fontId="153" fillId="0" borderId="69" xfId="0" applyNumberFormat="1" applyFont="1" applyBorder="1" applyAlignment="1" applyProtection="1">
      <alignment horizontal="center" vertical="center"/>
      <protection locked="0"/>
    </xf>
    <xf numFmtId="181" fontId="153" fillId="0" borderId="37" xfId="0" applyNumberFormat="1" applyFont="1" applyBorder="1" applyAlignment="1" applyProtection="1">
      <alignment horizontal="center" vertical="center"/>
      <protection locked="0"/>
    </xf>
    <xf numFmtId="181" fontId="153" fillId="0" borderId="54" xfId="0" applyNumberFormat="1" applyFont="1" applyBorder="1" applyAlignment="1" applyProtection="1">
      <alignment horizontal="center" vertical="center"/>
      <protection locked="0"/>
    </xf>
    <xf numFmtId="181" fontId="153" fillId="0" borderId="28" xfId="0" applyNumberFormat="1" applyFont="1" applyBorder="1" applyAlignment="1" applyProtection="1">
      <alignment horizontal="center" vertical="center"/>
      <protection locked="0"/>
    </xf>
    <xf numFmtId="181" fontId="153" fillId="0" borderId="30" xfId="0" applyNumberFormat="1" applyFont="1" applyBorder="1" applyAlignment="1" applyProtection="1">
      <alignment horizontal="center" vertical="center"/>
      <protection locked="0"/>
    </xf>
    <xf numFmtId="181" fontId="153" fillId="0" borderId="54" xfId="0" applyNumberFormat="1" applyFont="1" applyFill="1" applyBorder="1" applyAlignment="1" applyProtection="1">
      <alignment horizontal="center" vertical="center"/>
      <protection locked="0"/>
    </xf>
    <xf numFmtId="181" fontId="153" fillId="0" borderId="2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hidden="1" locked="0"/>
    </xf>
    <xf numFmtId="0" fontId="8" fillId="0" borderId="70" xfId="0" applyFont="1" applyBorder="1" applyAlignment="1" applyProtection="1">
      <alignment horizontal="center" vertical="center"/>
      <protection hidden="1" locked="0"/>
    </xf>
    <xf numFmtId="0" fontId="8" fillId="0" borderId="71" xfId="0" applyFont="1" applyBorder="1" applyAlignment="1" applyProtection="1">
      <alignment horizontal="center" vertical="center"/>
      <protection hidden="1" locked="0"/>
    </xf>
    <xf numFmtId="21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justify"/>
      <protection locked="0"/>
    </xf>
    <xf numFmtId="181" fontId="20" fillId="0" borderId="30" xfId="0" applyNumberFormat="1" applyFont="1" applyBorder="1" applyAlignment="1" applyProtection="1">
      <alignment horizontal="center" vertical="center"/>
      <protection locked="0"/>
    </xf>
    <xf numFmtId="1" fontId="33" fillId="0" borderId="0" xfId="0" applyNumberFormat="1" applyFont="1" applyBorder="1" applyAlignment="1" applyProtection="1">
      <alignment vertical="center"/>
      <protection locked="0"/>
    </xf>
    <xf numFmtId="0" fontId="20" fillId="0" borderId="60" xfId="105" applyFont="1" applyFill="1" applyBorder="1" applyAlignment="1">
      <alignment horizontal="center" vertical="center" wrapText="1"/>
      <protection/>
    </xf>
    <xf numFmtId="0" fontId="20" fillId="0" borderId="60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3" fontId="8" fillId="0" borderId="54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Border="1" applyAlignment="1" applyProtection="1">
      <alignment vertical="center"/>
      <protection locked="0"/>
    </xf>
    <xf numFmtId="3" fontId="8" fillId="0" borderId="20" xfId="0" applyNumberFormat="1" applyFont="1" applyFill="1" applyBorder="1" applyAlignment="1">
      <alignment horizontal="center" vertical="center"/>
    </xf>
    <xf numFmtId="181" fontId="153" fillId="0" borderId="58" xfId="0" applyNumberFormat="1" applyFont="1" applyBorder="1" applyAlignment="1" applyProtection="1">
      <alignment horizontal="center" vertical="center"/>
      <protection locked="0"/>
    </xf>
    <xf numFmtId="181" fontId="153" fillId="0" borderId="70" xfId="0" applyNumberFormat="1" applyFont="1" applyBorder="1" applyAlignment="1" applyProtection="1">
      <alignment horizontal="center" vertical="center"/>
      <protection locked="0"/>
    </xf>
    <xf numFmtId="181" fontId="153" fillId="0" borderId="3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hidden="1" locked="0"/>
    </xf>
    <xf numFmtId="0" fontId="20" fillId="0" borderId="0" xfId="0" applyFont="1" applyBorder="1" applyAlignment="1" applyProtection="1">
      <alignment horizontal="center" vertical="center"/>
      <protection hidden="1" locked="0"/>
    </xf>
    <xf numFmtId="181" fontId="8" fillId="0" borderId="58" xfId="0" applyNumberFormat="1" applyFont="1" applyBorder="1" applyAlignment="1" applyProtection="1">
      <alignment horizontal="center" vertical="center"/>
      <protection locked="0"/>
    </xf>
    <xf numFmtId="181" fontId="8" fillId="0" borderId="37" xfId="0" applyNumberFormat="1" applyFont="1" applyBorder="1" applyAlignment="1" applyProtection="1">
      <alignment horizontal="center" vertical="center"/>
      <protection locked="0"/>
    </xf>
    <xf numFmtId="181" fontId="8" fillId="0" borderId="39" xfId="0" applyNumberFormat="1" applyFont="1" applyBorder="1" applyAlignment="1" applyProtection="1">
      <alignment horizontal="center" vertical="center"/>
      <protection locked="0"/>
    </xf>
    <xf numFmtId="181" fontId="8" fillId="0" borderId="19" xfId="0" applyNumberFormat="1" applyFont="1" applyBorder="1" applyAlignment="1" applyProtection="1">
      <alignment horizontal="center" vertical="center"/>
      <protection locked="0"/>
    </xf>
    <xf numFmtId="181" fontId="5" fillId="0" borderId="50" xfId="0" applyNumberFormat="1" applyFont="1" applyBorder="1" applyAlignment="1" applyProtection="1">
      <alignment horizontal="center" vertical="center"/>
      <protection locked="0"/>
    </xf>
    <xf numFmtId="1" fontId="3" fillId="0" borderId="56" xfId="0" applyNumberFormat="1" applyFont="1" applyBorder="1" applyAlignment="1" applyProtection="1">
      <alignment horizontal="center" vertical="center"/>
      <protection locked="0"/>
    </xf>
    <xf numFmtId="1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72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181" fontId="7" fillId="0" borderId="0" xfId="0" applyNumberFormat="1" applyFont="1" applyBorder="1" applyAlignment="1" applyProtection="1">
      <alignment horizontal="left" vertical="center" shrinkToFit="1"/>
      <protection locked="0"/>
    </xf>
    <xf numFmtId="181" fontId="7" fillId="0" borderId="0" xfId="0" applyNumberFormat="1" applyFont="1" applyFill="1" applyBorder="1" applyAlignment="1" applyProtection="1">
      <alignment horizontal="left" vertical="center"/>
      <protection locked="0"/>
    </xf>
    <xf numFmtId="181" fontId="7" fillId="0" borderId="0" xfId="0" applyNumberFormat="1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vertical="center"/>
      <protection locked="0"/>
    </xf>
    <xf numFmtId="181" fontId="6" fillId="0" borderId="59" xfId="0" applyNumberFormat="1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/>
      <protection hidden="1" locked="0"/>
    </xf>
    <xf numFmtId="0" fontId="7" fillId="0" borderId="27" xfId="0" applyFont="1" applyBorder="1" applyAlignment="1" applyProtection="1">
      <alignment horizontal="center" vertical="center"/>
      <protection hidden="1" locked="0"/>
    </xf>
    <xf numFmtId="1" fontId="7" fillId="0" borderId="28" xfId="0" applyNumberFormat="1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left" vertical="center"/>
      <protection hidden="1" locked="0"/>
    </xf>
    <xf numFmtId="0" fontId="7" fillId="0" borderId="30" xfId="0" applyFont="1" applyBorder="1" applyAlignment="1" applyProtection="1">
      <alignment horizontal="center" vertical="center"/>
      <protection hidden="1" locked="0"/>
    </xf>
    <xf numFmtId="1" fontId="7" fillId="0" borderId="54" xfId="0" applyNumberFormat="1" applyFont="1" applyBorder="1" applyAlignment="1" applyProtection="1">
      <alignment horizontal="center" vertical="center"/>
      <protection hidden="1" locked="0"/>
    </xf>
    <xf numFmtId="0" fontId="6" fillId="0" borderId="47" xfId="0" applyFont="1" applyFill="1" applyBorder="1" applyAlignment="1">
      <alignment horizontal="left" vertical="center"/>
    </xf>
    <xf numFmtId="1" fontId="6" fillId="0" borderId="59" xfId="0" applyNumberFormat="1" applyFont="1" applyBorder="1" applyAlignment="1" applyProtection="1">
      <alignment horizontal="center" vertical="center"/>
      <protection hidden="1" locked="0"/>
    </xf>
    <xf numFmtId="0" fontId="7" fillId="0" borderId="67" xfId="0" applyFont="1" applyBorder="1" applyAlignment="1" applyProtection="1">
      <alignment horizontal="left" vertical="center"/>
      <protection hidden="1" locked="0"/>
    </xf>
    <xf numFmtId="0" fontId="7" fillId="0" borderId="60" xfId="0" applyFont="1" applyBorder="1" applyAlignment="1" applyProtection="1">
      <alignment horizontal="center" vertical="center"/>
      <protection hidden="1" locked="0"/>
    </xf>
    <xf numFmtId="1" fontId="7" fillId="0" borderId="68" xfId="0" applyNumberFormat="1" applyFont="1" applyBorder="1" applyAlignment="1" applyProtection="1">
      <alignment horizontal="center" vertical="center"/>
      <protection hidden="1" locked="0"/>
    </xf>
    <xf numFmtId="181" fontId="10" fillId="0" borderId="24" xfId="0" applyNumberFormat="1" applyFont="1" applyBorder="1" applyAlignment="1" applyProtection="1">
      <alignment horizontal="center" vertical="center"/>
      <protection locked="0"/>
    </xf>
    <xf numFmtId="181" fontId="6" fillId="0" borderId="65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181" fontId="6" fillId="0" borderId="22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81" fontId="7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1" fontId="11" fillId="0" borderId="54" xfId="0" applyNumberFormat="1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181" fontId="12" fillId="0" borderId="0" xfId="0" applyNumberFormat="1" applyFont="1" applyBorder="1" applyAlignment="1" applyProtection="1">
      <alignment horizontal="center" vertical="center"/>
      <protection hidden="1" locked="0"/>
    </xf>
    <xf numFmtId="181" fontId="12" fillId="0" borderId="73" xfId="0" applyNumberFormat="1" applyFont="1" applyBorder="1" applyAlignment="1" applyProtection="1">
      <alignment horizontal="center" vertical="center"/>
      <protection hidden="1" locked="0"/>
    </xf>
    <xf numFmtId="181" fontId="11" fillId="0" borderId="73" xfId="0" applyNumberFormat="1" applyFont="1" applyBorder="1" applyAlignment="1" applyProtection="1">
      <alignment horizontal="center" vertical="center"/>
      <protection hidden="1" locked="0"/>
    </xf>
    <xf numFmtId="0" fontId="20" fillId="0" borderId="40" xfId="0" applyFont="1" applyBorder="1" applyAlignment="1" applyProtection="1">
      <alignment vertical="center"/>
      <protection locked="0"/>
    </xf>
    <xf numFmtId="181" fontId="29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30" xfId="92" applyFont="1" applyBorder="1" applyAlignment="1">
      <alignment horizontal="center" vertical="top"/>
      <protection/>
    </xf>
    <xf numFmtId="0" fontId="18" fillId="0" borderId="30" xfId="0" applyFont="1" applyBorder="1" applyAlignment="1" applyProtection="1">
      <alignment horizontal="center" vertical="center"/>
      <protection locked="0"/>
    </xf>
    <xf numFmtId="49" fontId="18" fillId="56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30" xfId="92" applyFont="1" applyBorder="1" applyAlignment="1">
      <alignment horizontal="center" vertical="top" wrapText="1"/>
      <protection/>
    </xf>
    <xf numFmtId="181" fontId="18" fillId="0" borderId="30" xfId="0" applyNumberFormat="1" applyFont="1" applyBorder="1" applyAlignment="1" applyProtection="1">
      <alignment horizontal="center" vertical="center"/>
      <protection locked="0"/>
    </xf>
    <xf numFmtId="0" fontId="18" fillId="0" borderId="26" xfId="92" applyFont="1" applyBorder="1" applyAlignment="1">
      <alignment vertical="top"/>
      <protection/>
    </xf>
    <xf numFmtId="0" fontId="18" fillId="0" borderId="27" xfId="92" applyFont="1" applyBorder="1" applyAlignment="1">
      <alignment horizontal="center" vertical="top"/>
      <protection/>
    </xf>
    <xf numFmtId="0" fontId="18" fillId="0" borderId="29" xfId="92" applyFont="1" applyBorder="1" applyAlignment="1">
      <alignment vertical="top"/>
      <protection/>
    </xf>
    <xf numFmtId="0" fontId="18" fillId="0" borderId="29" xfId="92" applyFont="1" applyBorder="1" applyAlignment="1">
      <alignment vertical="top" wrapText="1"/>
      <protection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0" xfId="92" applyFont="1" applyBorder="1" applyAlignment="1">
      <alignment horizontal="center" vertical="center"/>
      <protection/>
    </xf>
    <xf numFmtId="0" fontId="18" fillId="0" borderId="31" xfId="92" applyFont="1" applyBorder="1" applyAlignment="1">
      <alignment vertical="top"/>
      <protection/>
    </xf>
    <xf numFmtId="0" fontId="18" fillId="0" borderId="32" xfId="92" applyFont="1" applyBorder="1" applyAlignment="1">
      <alignment horizontal="center" vertical="center"/>
      <protection/>
    </xf>
    <xf numFmtId="185" fontId="18" fillId="0" borderId="27" xfId="0" applyNumberFormat="1" applyFont="1" applyBorder="1" applyAlignment="1" applyProtection="1">
      <alignment horizontal="center" vertical="center"/>
      <protection locked="0"/>
    </xf>
    <xf numFmtId="181" fontId="18" fillId="0" borderId="28" xfId="0" applyNumberFormat="1" applyFont="1" applyBorder="1" applyAlignment="1" applyProtection="1">
      <alignment horizontal="center" vertical="center"/>
      <protection locked="0"/>
    </xf>
    <xf numFmtId="181" fontId="18" fillId="0" borderId="54" xfId="0" applyNumberFormat="1" applyFont="1" applyFill="1" applyBorder="1" applyAlignment="1" applyProtection="1">
      <alignment horizontal="center" vertical="center"/>
      <protection locked="0"/>
    </xf>
    <xf numFmtId="181" fontId="18" fillId="0" borderId="54" xfId="0" applyNumberFormat="1" applyFont="1" applyBorder="1" applyAlignment="1" applyProtection="1">
      <alignment horizontal="center" vertical="center"/>
      <protection locked="0"/>
    </xf>
    <xf numFmtId="3" fontId="18" fillId="0" borderId="54" xfId="92" applyNumberFormat="1" applyFont="1" applyFill="1" applyBorder="1" applyAlignment="1" applyProtection="1">
      <alignment horizontal="center" vertical="center"/>
      <protection locked="0"/>
    </xf>
    <xf numFmtId="3" fontId="18" fillId="0" borderId="20" xfId="92" applyNumberFormat="1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>
      <alignment horizontal="center" vertical="center"/>
    </xf>
    <xf numFmtId="3" fontId="18" fillId="0" borderId="54" xfId="9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left" vertical="center"/>
      <protection locked="0"/>
    </xf>
    <xf numFmtId="181" fontId="6" fillId="0" borderId="46" xfId="0" applyNumberFormat="1" applyFont="1" applyBorder="1" applyAlignment="1" applyProtection="1">
      <alignment horizontal="center" vertical="center" shrinkToFit="1"/>
      <protection locked="0"/>
    </xf>
    <xf numFmtId="181" fontId="8" fillId="0" borderId="40" xfId="0" applyNumberFormat="1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vertical="center"/>
      <protection locked="0"/>
    </xf>
    <xf numFmtId="181" fontId="15" fillId="0" borderId="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81" fontId="17" fillId="0" borderId="0" xfId="0" applyNumberFormat="1" applyFont="1" applyBorder="1" applyAlignment="1" applyProtection="1">
      <alignment horizontal="center" vertical="center"/>
      <protection locked="0"/>
    </xf>
    <xf numFmtId="181" fontId="10" fillId="56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1" fontId="36" fillId="0" borderId="47" xfId="0" applyNumberFormat="1" applyFont="1" applyBorder="1" applyAlignment="1" applyProtection="1">
      <alignment horizontal="center" vertical="center" wrapText="1"/>
      <protection hidden="1" locked="0"/>
    </xf>
    <xf numFmtId="1" fontId="20" fillId="0" borderId="49" xfId="0" applyNumberFormat="1" applyFont="1" applyBorder="1" applyAlignment="1" applyProtection="1">
      <alignment horizontal="center" vertical="center"/>
      <protection hidden="1" locked="0"/>
    </xf>
    <xf numFmtId="0" fontId="8" fillId="0" borderId="44" xfId="0" applyFont="1" applyFill="1" applyBorder="1" applyAlignment="1">
      <alignment horizontal="center" vertical="center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181" fontId="8" fillId="0" borderId="58" xfId="0" applyNumberFormat="1" applyFont="1" applyBorder="1" applyAlignment="1" applyProtection="1">
      <alignment horizontal="center" vertical="center"/>
      <protection locked="0"/>
    </xf>
    <xf numFmtId="181" fontId="28" fillId="0" borderId="0" xfId="0" applyNumberFormat="1" applyFont="1" applyBorder="1" applyAlignment="1" applyProtection="1">
      <alignment horizontal="left" vertical="center"/>
      <protection hidden="1" locked="0"/>
    </xf>
    <xf numFmtId="181" fontId="28" fillId="0" borderId="0" xfId="0" applyNumberFormat="1" applyFont="1" applyBorder="1" applyAlignment="1" applyProtection="1">
      <alignment horizontal="center" vertical="center"/>
      <protection hidden="1" locked="0"/>
    </xf>
    <xf numFmtId="1" fontId="30" fillId="0" borderId="75" xfId="0" applyNumberFormat="1" applyFont="1" applyBorder="1" applyAlignment="1" applyProtection="1">
      <alignment horizontal="center" vertical="center"/>
      <protection hidden="1" locked="0"/>
    </xf>
    <xf numFmtId="0" fontId="28" fillId="0" borderId="0" xfId="0" applyNumberFormat="1" applyFont="1" applyBorder="1" applyAlignment="1">
      <alignment vertical="center"/>
    </xf>
    <xf numFmtId="181" fontId="8" fillId="0" borderId="76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left" vertical="center"/>
      <protection hidden="1" locked="0"/>
    </xf>
    <xf numFmtId="0" fontId="8" fillId="0" borderId="76" xfId="0" applyFont="1" applyBorder="1" applyAlignment="1" applyProtection="1">
      <alignment horizontal="center" vertical="center"/>
      <protection hidden="1" locked="0"/>
    </xf>
    <xf numFmtId="0" fontId="30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181" fontId="20" fillId="0" borderId="40" xfId="0" applyNumberFormat="1" applyFont="1" applyBorder="1" applyAlignment="1" applyProtection="1">
      <alignment horizontal="left" vertical="center"/>
      <protection locked="0"/>
    </xf>
    <xf numFmtId="181" fontId="20" fillId="0" borderId="0" xfId="0" applyNumberFormat="1" applyFont="1" applyBorder="1" applyAlignment="1" applyProtection="1">
      <alignment horizontal="left" vertical="center"/>
      <protection locked="0"/>
    </xf>
    <xf numFmtId="181" fontId="20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81" fontId="8" fillId="0" borderId="28" xfId="0" applyNumberFormat="1" applyFont="1" applyFill="1" applyBorder="1" applyAlignment="1" applyProtection="1">
      <alignment horizontal="center" vertical="center"/>
      <protection locked="0"/>
    </xf>
    <xf numFmtId="181" fontId="8" fillId="0" borderId="54" xfId="0" applyNumberFormat="1" applyFont="1" applyFill="1" applyBorder="1" applyAlignment="1" applyProtection="1">
      <alignment horizontal="center" vertical="center"/>
      <protection locked="0"/>
    </xf>
    <xf numFmtId="181" fontId="20" fillId="0" borderId="54" xfId="0" applyNumberFormat="1" applyFont="1" applyFill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181" fontId="20" fillId="0" borderId="32" xfId="0" applyNumberFormat="1" applyFont="1" applyBorder="1" applyAlignment="1" applyProtection="1">
      <alignment horizontal="center" vertical="center"/>
      <protection locked="0"/>
    </xf>
    <xf numFmtId="181" fontId="20" fillId="0" borderId="20" xfId="0" applyNumberFormat="1" applyFont="1" applyFill="1" applyBorder="1" applyAlignment="1" applyProtection="1">
      <alignment horizontal="center" vertical="center"/>
      <protection locked="0"/>
    </xf>
    <xf numFmtId="181" fontId="8" fillId="0" borderId="27" xfId="0" applyNumberFormat="1" applyFont="1" applyFill="1" applyBorder="1" applyAlignment="1" applyProtection="1">
      <alignment horizontal="center" vertical="center"/>
      <protection locked="0"/>
    </xf>
    <xf numFmtId="181" fontId="29" fillId="0" borderId="0" xfId="0" applyNumberFormat="1" applyFont="1" applyBorder="1" applyAlignment="1" applyProtection="1">
      <alignment horizontal="left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181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49" fontId="8" fillId="56" borderId="30" xfId="0" applyNumberFormat="1" applyFont="1" applyFill="1" applyBorder="1" applyAlignment="1" applyProtection="1">
      <alignment horizontal="center" vertical="center"/>
      <protection locked="0"/>
    </xf>
    <xf numFmtId="181" fontId="8" fillId="0" borderId="32" xfId="0" applyNumberFormat="1" applyFont="1" applyBorder="1" applyAlignment="1" applyProtection="1">
      <alignment horizontal="center" vertical="center"/>
      <protection locked="0"/>
    </xf>
    <xf numFmtId="181" fontId="8" fillId="0" borderId="54" xfId="0" applyNumberFormat="1" applyFont="1" applyBorder="1" applyAlignment="1" applyProtection="1">
      <alignment horizontal="center" vertical="center"/>
      <protection locked="0"/>
    </xf>
    <xf numFmtId="181" fontId="20" fillId="0" borderId="46" xfId="0" applyNumberFormat="1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 hidden="1" locked="0"/>
    </xf>
    <xf numFmtId="0" fontId="20" fillId="0" borderId="77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1" fontId="8" fillId="0" borderId="77" xfId="0" applyNumberFormat="1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1" fontId="8" fillId="0" borderId="77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18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181" fontId="28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vertical="center"/>
      <protection locked="0"/>
    </xf>
    <xf numFmtId="0" fontId="30" fillId="0" borderId="29" xfId="0" applyFont="1" applyBorder="1" applyAlignment="1" applyProtection="1">
      <alignment vertical="center"/>
      <protection locked="0"/>
    </xf>
    <xf numFmtId="0" fontId="30" fillId="0" borderId="30" xfId="0" applyFont="1" applyBorder="1" applyAlignment="1" applyProtection="1">
      <alignment vertical="center"/>
      <protection locked="0"/>
    </xf>
    <xf numFmtId="181" fontId="30" fillId="0" borderId="54" xfId="0" applyNumberFormat="1" applyFont="1" applyBorder="1" applyAlignment="1" applyProtection="1">
      <alignment vertical="center"/>
      <protection locked="0"/>
    </xf>
    <xf numFmtId="0" fontId="30" fillId="0" borderId="31" xfId="0" applyFont="1" applyBorder="1" applyAlignment="1" applyProtection="1">
      <alignment vertical="center"/>
      <protection locked="0"/>
    </xf>
    <xf numFmtId="0" fontId="30" fillId="0" borderId="32" xfId="0" applyFont="1" applyBorder="1" applyAlignment="1" applyProtection="1">
      <alignment vertical="center"/>
      <protection locked="0"/>
    </xf>
    <xf numFmtId="181" fontId="30" fillId="0" borderId="20" xfId="0" applyNumberFormat="1" applyFont="1" applyBorder="1" applyAlignment="1" applyProtection="1">
      <alignment vertical="center"/>
      <protection locked="0"/>
    </xf>
    <xf numFmtId="181" fontId="28" fillId="0" borderId="0" xfId="0" applyNumberFormat="1" applyFont="1" applyFill="1" applyBorder="1" applyAlignment="1" applyProtection="1">
      <alignment horizontal="center" vertical="center"/>
      <protection locked="0"/>
    </xf>
    <xf numFmtId="181" fontId="28" fillId="0" borderId="40" xfId="0" applyNumberFormat="1" applyFont="1" applyFill="1" applyBorder="1" applyAlignment="1" applyProtection="1">
      <alignment vertical="center"/>
      <protection locked="0"/>
    </xf>
    <xf numFmtId="181" fontId="28" fillId="0" borderId="40" xfId="0" applyNumberFormat="1" applyFont="1" applyFill="1" applyBorder="1" applyAlignment="1" applyProtection="1">
      <alignment horizontal="right" vertical="center"/>
      <protection locked="0"/>
    </xf>
    <xf numFmtId="181" fontId="30" fillId="0" borderId="59" xfId="0" applyNumberFormat="1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181" fontId="30" fillId="0" borderId="44" xfId="0" applyNumberFormat="1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" fontId="30" fillId="0" borderId="70" xfId="0" applyNumberFormat="1" applyFont="1" applyFill="1" applyBorder="1" applyAlignment="1" applyProtection="1">
      <alignment horizontal="center" vertical="center"/>
      <protection locked="0"/>
    </xf>
    <xf numFmtId="0" fontId="30" fillId="0" borderId="63" xfId="0" applyFont="1" applyFill="1" applyBorder="1" applyAlignment="1" applyProtection="1">
      <alignment horizontal="right" vertical="center"/>
      <protection locked="0"/>
    </xf>
    <xf numFmtId="1" fontId="30" fillId="0" borderId="58" xfId="0" applyNumberFormat="1" applyFont="1" applyFill="1" applyBorder="1" applyAlignment="1" applyProtection="1">
      <alignment horizontal="center" vertical="center"/>
      <protection locked="0"/>
    </xf>
    <xf numFmtId="0" fontId="30" fillId="0" borderId="35" xfId="0" applyFont="1" applyBorder="1" applyAlignment="1" applyProtection="1">
      <alignment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1" fontId="30" fillId="0" borderId="71" xfId="0" applyNumberFormat="1" applyFont="1" applyFill="1" applyBorder="1" applyAlignment="1" applyProtection="1">
      <alignment horizontal="center" vertical="center"/>
      <protection locked="0"/>
    </xf>
    <xf numFmtId="11" fontId="30" fillId="0" borderId="36" xfId="0" applyNumberFormat="1" applyFont="1" applyFill="1" applyBorder="1" applyAlignment="1" applyProtection="1">
      <alignment horizontal="right" vertical="center"/>
      <protection locked="0"/>
    </xf>
    <xf numFmtId="1" fontId="30" fillId="0" borderId="37" xfId="0" applyNumberFormat="1" applyFont="1" applyFill="1" applyBorder="1" applyAlignment="1" applyProtection="1">
      <alignment horizontal="center" vertical="center"/>
      <protection locked="0"/>
    </xf>
    <xf numFmtId="0" fontId="30" fillId="0" borderId="39" xfId="0" applyFont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>
      <alignment horizontal="center" vertical="center"/>
    </xf>
    <xf numFmtId="0" fontId="30" fillId="0" borderId="36" xfId="0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181" fontId="30" fillId="0" borderId="0" xfId="0" applyNumberFormat="1" applyFont="1" applyBorder="1" applyAlignment="1" applyProtection="1">
      <alignment horizontal="center" vertical="center"/>
      <protection locked="0"/>
    </xf>
    <xf numFmtId="1" fontId="30" fillId="0" borderId="42" xfId="0" applyNumberFormat="1" applyFont="1" applyFill="1" applyBorder="1" applyAlignment="1" applyProtection="1">
      <alignment horizontal="center" vertical="center"/>
      <protection locked="0"/>
    </xf>
    <xf numFmtId="1" fontId="30" fillId="0" borderId="78" xfId="0" applyNumberFormat="1" applyFont="1" applyFill="1" applyBorder="1" applyAlignment="1" applyProtection="1">
      <alignment horizontal="center" vertical="center"/>
      <protection locked="0"/>
    </xf>
    <xf numFmtId="0" fontId="30" fillId="0" borderId="7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" fontId="30" fillId="0" borderId="77" xfId="0" applyNumberFormat="1" applyFont="1" applyFill="1" applyBorder="1" applyAlignment="1" applyProtection="1">
      <alignment horizontal="center" vertical="center"/>
      <protection locked="0"/>
    </xf>
    <xf numFmtId="0" fontId="30" fillId="0" borderId="71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0" fontId="30" fillId="0" borderId="38" xfId="0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 applyProtection="1">
      <alignment vertical="center"/>
      <protection locked="0"/>
    </xf>
    <xf numFmtId="181" fontId="30" fillId="56" borderId="0" xfId="0" applyNumberFormat="1" applyFont="1" applyFill="1" applyBorder="1" applyAlignment="1">
      <alignment horizontal="center" vertical="center"/>
    </xf>
    <xf numFmtId="0" fontId="28" fillId="0" borderId="46" xfId="0" applyFont="1" applyBorder="1" applyAlignment="1" applyProtection="1">
      <alignment vertical="center"/>
      <protection locked="0"/>
    </xf>
    <xf numFmtId="0" fontId="30" fillId="0" borderId="70" xfId="0" applyFont="1" applyBorder="1" applyAlignment="1">
      <alignment horizontal="right" vertical="center"/>
    </xf>
    <xf numFmtId="181" fontId="30" fillId="56" borderId="70" xfId="0" applyNumberFormat="1" applyFont="1" applyFill="1" applyBorder="1" applyAlignment="1">
      <alignment horizontal="left" vertical="center"/>
    </xf>
    <xf numFmtId="0" fontId="30" fillId="0" borderId="57" xfId="0" applyFont="1" applyBorder="1" applyAlignment="1" applyProtection="1">
      <alignment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30" fillId="0" borderId="71" xfId="0" applyFont="1" applyBorder="1" applyAlignment="1">
      <alignment horizontal="right" vertical="center"/>
    </xf>
    <xf numFmtId="181" fontId="30" fillId="56" borderId="71" xfId="0" applyNumberFormat="1" applyFont="1" applyFill="1" applyBorder="1" applyAlignment="1">
      <alignment horizontal="left" vertical="center"/>
    </xf>
    <xf numFmtId="0" fontId="30" fillId="0" borderId="35" xfId="0" applyFont="1" applyBorder="1" applyAlignment="1" applyProtection="1">
      <alignment horizontal="left" vertical="center"/>
      <protection locked="0"/>
    </xf>
    <xf numFmtId="0" fontId="30" fillId="0" borderId="58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18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30" fillId="0" borderId="35" xfId="0" applyFont="1" applyBorder="1" applyAlignment="1" applyProtection="1">
      <alignment horizontal="center" vertical="center"/>
      <protection locked="0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 applyProtection="1">
      <alignment horizontal="left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center" vertical="center"/>
      <protection locked="0"/>
    </xf>
    <xf numFmtId="181" fontId="28" fillId="0" borderId="27" xfId="0" applyNumberFormat="1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0" fontId="30" fillId="0" borderId="54" xfId="0" applyFont="1" applyFill="1" applyBorder="1" applyAlignment="1">
      <alignment horizontal="center" vertical="center"/>
    </xf>
    <xf numFmtId="181" fontId="30" fillId="0" borderId="54" xfId="0" applyNumberFormat="1" applyFont="1" applyFill="1" applyBorder="1" applyAlignment="1" applyProtection="1">
      <alignment horizontal="center" vertical="center"/>
      <protection locked="0"/>
    </xf>
    <xf numFmtId="181" fontId="30" fillId="0" borderId="54" xfId="0" applyNumberFormat="1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left" vertical="center"/>
      <protection locked="0"/>
    </xf>
    <xf numFmtId="181" fontId="30" fillId="0" borderId="20" xfId="0" applyNumberFormat="1" applyFont="1" applyBorder="1" applyAlignment="1" applyProtection="1">
      <alignment horizontal="center" vertical="center"/>
      <protection locked="0"/>
    </xf>
    <xf numFmtId="181" fontId="30" fillId="0" borderId="30" xfId="0" applyNumberFormat="1" applyFont="1" applyBorder="1" applyAlignment="1" applyProtection="1">
      <alignment horizontal="center" vertical="center" wrapText="1"/>
      <protection locked="0"/>
    </xf>
    <xf numFmtId="181" fontId="30" fillId="0" borderId="28" xfId="0" applyNumberFormat="1" applyFont="1" applyBorder="1" applyAlignment="1" applyProtection="1">
      <alignment horizontal="center" vertical="center"/>
      <protection locked="0"/>
    </xf>
    <xf numFmtId="181" fontId="30" fillId="0" borderId="54" xfId="0" applyNumberFormat="1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left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181" fontId="30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8" fillId="0" borderId="0" xfId="0" applyNumberFormat="1" applyFont="1" applyBorder="1" applyAlignment="1" applyProtection="1">
      <alignment horizontal="left" vertical="center" wrapText="1"/>
      <protection locked="0"/>
    </xf>
    <xf numFmtId="0" fontId="30" fillId="0" borderId="26" xfId="0" applyFont="1" applyFill="1" applyBorder="1" applyAlignment="1" applyProtection="1">
      <alignment vertical="center"/>
      <protection locked="0"/>
    </xf>
    <xf numFmtId="181" fontId="30" fillId="0" borderId="27" xfId="0" applyNumberFormat="1" applyFont="1" applyFill="1" applyBorder="1" applyAlignment="1" applyProtection="1">
      <alignment horizontal="center" vertical="center"/>
      <protection locked="0"/>
    </xf>
    <xf numFmtId="181" fontId="30" fillId="0" borderId="28" xfId="0" applyNumberFormat="1" applyFont="1" applyFill="1" applyBorder="1" applyAlignment="1" applyProtection="1">
      <alignment horizontal="center" vertical="center"/>
      <protection locked="0"/>
    </xf>
    <xf numFmtId="0" fontId="30" fillId="0" borderId="29" xfId="0" applyFont="1" applyFill="1" applyBorder="1" applyAlignment="1" applyProtection="1">
      <alignment vertical="center"/>
      <protection locked="0"/>
    </xf>
    <xf numFmtId="181" fontId="30" fillId="0" borderId="30" xfId="0" applyNumberFormat="1" applyFont="1" applyFill="1" applyBorder="1" applyAlignment="1" applyProtection="1">
      <alignment horizontal="center" vertical="center"/>
      <protection locked="0"/>
    </xf>
    <xf numFmtId="1" fontId="30" fillId="0" borderId="54" xfId="0" applyNumberFormat="1" applyFont="1" applyFill="1" applyBorder="1" applyAlignment="1" applyProtection="1">
      <alignment horizontal="center" vertical="center"/>
      <protection locked="0"/>
    </xf>
    <xf numFmtId="0" fontId="30" fillId="0" borderId="29" xfId="0" applyFont="1" applyFill="1" applyBorder="1" applyAlignment="1" applyProtection="1">
      <alignment horizontal="left" vertical="center"/>
      <protection locked="0"/>
    </xf>
    <xf numFmtId="0" fontId="30" fillId="0" borderId="30" xfId="0" applyFont="1" applyFill="1" applyBorder="1" applyAlignment="1" applyProtection="1">
      <alignment horizontal="center" vertical="center"/>
      <protection locked="0"/>
    </xf>
    <xf numFmtId="11" fontId="30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/>
      <protection locked="0"/>
    </xf>
    <xf numFmtId="0" fontId="30" fillId="0" borderId="32" xfId="0" applyFont="1" applyFill="1" applyBorder="1" applyAlignment="1" applyProtection="1">
      <alignment horizontal="center" vertical="center"/>
      <protection locked="0"/>
    </xf>
    <xf numFmtId="1" fontId="30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80" xfId="0" applyFont="1" applyBorder="1" applyAlignment="1" applyProtection="1">
      <alignment horizontal="center" vertical="center"/>
      <protection locked="0"/>
    </xf>
    <xf numFmtId="181" fontId="30" fillId="0" borderId="32" xfId="0" applyNumberFormat="1" applyFont="1" applyFill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30" fillId="0" borderId="42" xfId="0" applyFont="1" applyBorder="1" applyAlignment="1">
      <alignment horizontal="right" vertical="center"/>
    </xf>
    <xf numFmtId="0" fontId="30" fillId="0" borderId="43" xfId="0" applyFont="1" applyBorder="1" applyAlignment="1" applyProtection="1">
      <alignment vertical="center"/>
      <protection locked="0"/>
    </xf>
    <xf numFmtId="181" fontId="30" fillId="56" borderId="42" xfId="0" applyNumberFormat="1" applyFont="1" applyFill="1" applyBorder="1" applyAlignment="1">
      <alignment horizontal="left" vertical="center"/>
    </xf>
    <xf numFmtId="1" fontId="30" fillId="0" borderId="77" xfId="0" applyNumberFormat="1" applyFont="1" applyBorder="1" applyAlignment="1" applyProtection="1">
      <alignment horizontal="center" vertical="center"/>
      <protection locked="0"/>
    </xf>
    <xf numFmtId="0" fontId="30" fillId="0" borderId="70" xfId="0" applyNumberFormat="1" applyFont="1" applyBorder="1" applyAlignment="1" applyProtection="1">
      <alignment horizontal="center" vertical="center"/>
      <protection locked="0"/>
    </xf>
    <xf numFmtId="0" fontId="30" fillId="0" borderId="71" xfId="0" applyNumberFormat="1" applyFont="1" applyBorder="1" applyAlignment="1" applyProtection="1">
      <alignment horizontal="center" vertical="center"/>
      <protection locked="0"/>
    </xf>
    <xf numFmtId="0" fontId="30" fillId="0" borderId="71" xfId="0" applyFont="1" applyBorder="1" applyAlignment="1" applyProtection="1">
      <alignment horizontal="center" vertical="center"/>
      <protection locked="0"/>
    </xf>
    <xf numFmtId="181" fontId="30" fillId="0" borderId="71" xfId="0" applyNumberFormat="1" applyFont="1" applyBorder="1" applyAlignment="1" applyProtection="1">
      <alignment horizontal="center" vertical="center"/>
      <protection locked="0"/>
    </xf>
    <xf numFmtId="1" fontId="30" fillId="0" borderId="71" xfId="0" applyNumberFormat="1" applyFont="1" applyBorder="1" applyAlignment="1" applyProtection="1">
      <alignment horizontal="center" vertical="center"/>
      <protection locked="0"/>
    </xf>
    <xf numFmtId="16" fontId="30" fillId="0" borderId="37" xfId="0" applyNumberFormat="1" applyFont="1" applyBorder="1" applyAlignment="1" applyProtection="1">
      <alignment horizontal="center" vertical="center"/>
      <protection locked="0"/>
    </xf>
    <xf numFmtId="0" fontId="30" fillId="0" borderId="76" xfId="0" applyNumberFormat="1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7" xfId="0" applyNumberFormat="1" applyFont="1" applyBorder="1" applyAlignment="1" applyProtection="1">
      <alignment horizontal="center" vertical="center"/>
      <protection locked="0"/>
    </xf>
    <xf numFmtId="0" fontId="39" fillId="0" borderId="46" xfId="0" applyFont="1" applyBorder="1" applyAlignment="1" applyProtection="1">
      <alignment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8" fillId="0" borderId="81" xfId="0" applyFont="1" applyBorder="1" applyAlignment="1" applyProtection="1">
      <alignment horizontal="left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30" fillId="0" borderId="77" xfId="0" applyFont="1" applyBorder="1" applyAlignment="1" applyProtection="1">
      <alignment vertical="center"/>
      <protection locked="0"/>
    </xf>
    <xf numFmtId="0" fontId="28" fillId="0" borderId="65" xfId="0" applyFont="1" applyBorder="1" applyAlignment="1" applyProtection="1">
      <alignment horizontal="center" vertical="center"/>
      <protection locked="0"/>
    </xf>
    <xf numFmtId="0" fontId="30" fillId="0" borderId="58" xfId="0" applyFont="1" applyBorder="1" applyAlignment="1" applyProtection="1">
      <alignment vertical="center" shrinkToFit="1"/>
      <protection locked="0"/>
    </xf>
    <xf numFmtId="1" fontId="30" fillId="0" borderId="70" xfId="0" applyNumberFormat="1" applyFont="1" applyFill="1" applyBorder="1" applyAlignment="1">
      <alignment horizontal="center" vertical="center"/>
    </xf>
    <xf numFmtId="0" fontId="30" fillId="0" borderId="37" xfId="0" applyFont="1" applyBorder="1" applyAlignment="1" applyProtection="1">
      <alignment vertical="center" shrinkToFit="1"/>
      <protection locked="0"/>
    </xf>
    <xf numFmtId="1" fontId="30" fillId="0" borderId="71" xfId="0" applyNumberFormat="1" applyFont="1" applyFill="1" applyBorder="1" applyAlignment="1">
      <alignment horizontal="center" vertical="center"/>
    </xf>
    <xf numFmtId="1" fontId="30" fillId="0" borderId="37" xfId="0" applyNumberFormat="1" applyFont="1" applyBorder="1" applyAlignment="1" applyProtection="1">
      <alignment horizontal="center" vertical="center"/>
      <protection locked="0"/>
    </xf>
    <xf numFmtId="181" fontId="30" fillId="0" borderId="53" xfId="0" applyNumberFormat="1" applyFont="1" applyBorder="1" applyAlignment="1" applyProtection="1">
      <alignment vertical="center"/>
      <protection locked="0"/>
    </xf>
    <xf numFmtId="1" fontId="30" fillId="0" borderId="39" xfId="0" applyNumberFormat="1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vertical="center"/>
      <protection locked="0"/>
    </xf>
    <xf numFmtId="1" fontId="3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vertical="center"/>
      <protection locked="0"/>
    </xf>
    <xf numFmtId="0" fontId="30" fillId="0" borderId="40" xfId="0" applyFont="1" applyBorder="1" applyAlignment="1" applyProtection="1">
      <alignment horizontal="left" vertical="center"/>
      <protection locked="0"/>
    </xf>
    <xf numFmtId="1" fontId="30" fillId="0" borderId="40" xfId="0" applyNumberFormat="1" applyFont="1" applyFill="1" applyBorder="1" applyAlignment="1" applyProtection="1">
      <alignment horizontal="center" vertical="center"/>
      <protection locked="0"/>
    </xf>
    <xf numFmtId="1" fontId="30" fillId="0" borderId="58" xfId="0" applyNumberFormat="1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vertical="center" wrapText="1"/>
      <protection locked="0"/>
    </xf>
    <xf numFmtId="0" fontId="40" fillId="0" borderId="41" xfId="0" applyFont="1" applyBorder="1" applyAlignment="1" applyProtection="1">
      <alignment vertical="center" wrapText="1"/>
      <protection locked="0"/>
    </xf>
    <xf numFmtId="0" fontId="30" fillId="0" borderId="57" xfId="0" applyFont="1" applyBorder="1" applyAlignment="1" applyProtection="1">
      <alignment horizontal="center" vertical="center"/>
      <protection locked="0"/>
    </xf>
    <xf numFmtId="1" fontId="30" fillId="0" borderId="28" xfId="0" applyNumberFormat="1" applyFont="1" applyBorder="1" applyAlignment="1" applyProtection="1">
      <alignment horizontal="center" vertical="center"/>
      <protection locked="0"/>
    </xf>
    <xf numFmtId="1" fontId="30" fillId="0" borderId="54" xfId="0" applyNumberFormat="1" applyFont="1" applyBorder="1" applyAlignment="1" applyProtection="1">
      <alignment horizontal="center" vertical="center"/>
      <protection locked="0"/>
    </xf>
    <xf numFmtId="181" fontId="30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81" fontId="38" fillId="0" borderId="0" xfId="0" applyNumberFormat="1" applyFont="1" applyBorder="1" applyAlignment="1" applyProtection="1">
      <alignment vertical="center"/>
      <protection locked="0"/>
    </xf>
    <xf numFmtId="0" fontId="38" fillId="0" borderId="0" xfId="0" applyNumberFormat="1" applyFont="1" applyBorder="1" applyAlignment="1" applyProtection="1">
      <alignment horizontal="center" vertical="center"/>
      <protection locked="0"/>
    </xf>
    <xf numFmtId="0" fontId="30" fillId="0" borderId="30" xfId="0" applyNumberFormat="1" applyFont="1" applyBorder="1" applyAlignment="1" applyProtection="1">
      <alignment horizontal="center" vertical="center"/>
      <protection locked="0"/>
    </xf>
    <xf numFmtId="0" fontId="30" fillId="0" borderId="32" xfId="0" applyNumberFormat="1" applyFont="1" applyBorder="1" applyAlignment="1" applyProtection="1">
      <alignment horizontal="center" vertical="center"/>
      <protection locked="0"/>
    </xf>
    <xf numFmtId="1" fontId="7" fillId="0" borderId="72" xfId="0" applyNumberFormat="1" applyFont="1" applyBorder="1" applyAlignment="1" applyProtection="1">
      <alignment horizontal="center" vertical="center"/>
      <protection locked="0"/>
    </xf>
    <xf numFmtId="1" fontId="30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40" fillId="0" borderId="41" xfId="0" applyFont="1" applyBorder="1" applyAlignment="1" applyProtection="1">
      <alignment vertical="center"/>
      <protection locked="0"/>
    </xf>
    <xf numFmtId="0" fontId="30" fillId="0" borderId="55" xfId="0" applyFont="1" applyBorder="1" applyAlignment="1" applyProtection="1">
      <alignment vertical="center"/>
      <protection locked="0"/>
    </xf>
    <xf numFmtId="0" fontId="30" fillId="0" borderId="21" xfId="0" applyFont="1" applyBorder="1" applyAlignment="1" applyProtection="1">
      <alignment vertical="center"/>
      <protection locked="0"/>
    </xf>
    <xf numFmtId="0" fontId="30" fillId="0" borderId="56" xfId="0" applyFont="1" applyBorder="1" applyAlignment="1" applyProtection="1">
      <alignment vertical="center"/>
      <protection locked="0"/>
    </xf>
    <xf numFmtId="0" fontId="20" fillId="0" borderId="47" xfId="0" applyFont="1" applyBorder="1" applyAlignment="1" applyProtection="1">
      <alignment horizontal="left" vertical="center"/>
      <protection locked="0"/>
    </xf>
    <xf numFmtId="0" fontId="30" fillId="0" borderId="55" xfId="0" applyFont="1" applyBorder="1" applyAlignment="1" applyProtection="1">
      <alignment horizontal="center" vertical="center"/>
      <protection locked="0"/>
    </xf>
    <xf numFmtId="1" fontId="30" fillId="0" borderId="54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0" fontId="30" fillId="0" borderId="26" xfId="0" applyFont="1" applyBorder="1" applyAlignment="1" applyProtection="1">
      <alignment vertical="center" shrinkToFit="1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62" xfId="0" applyFont="1" applyBorder="1" applyAlignment="1" applyProtection="1">
      <alignment horizontal="center" vertical="center"/>
      <protection locked="0"/>
    </xf>
    <xf numFmtId="0" fontId="30" fillId="0" borderId="64" xfId="0" applyFont="1" applyBorder="1" applyAlignment="1" applyProtection="1">
      <alignment horizontal="center" vertical="center"/>
      <protection locked="0"/>
    </xf>
    <xf numFmtId="0" fontId="30" fillId="0" borderId="61" xfId="0" applyFont="1" applyBorder="1" applyAlignment="1" applyProtection="1">
      <alignment horizontal="center" vertical="center"/>
      <protection locked="0"/>
    </xf>
    <xf numFmtId="0" fontId="30" fillId="0" borderId="56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28" fillId="0" borderId="82" xfId="0" applyFont="1" applyBorder="1" applyAlignment="1" applyProtection="1">
      <alignment vertical="center"/>
      <protection hidden="1" locked="0"/>
    </xf>
    <xf numFmtId="0" fontId="30" fillId="0" borderId="82" xfId="0" applyFont="1" applyBorder="1" applyAlignment="1" applyProtection="1">
      <alignment vertical="center"/>
      <protection hidden="1" locked="0"/>
    </xf>
    <xf numFmtId="0" fontId="11" fillId="0" borderId="83" xfId="0" applyFont="1" applyBorder="1" applyAlignment="1" applyProtection="1">
      <alignment horizontal="center" vertical="center"/>
      <protection hidden="1" locked="0"/>
    </xf>
    <xf numFmtId="0" fontId="8" fillId="0" borderId="24" xfId="0" applyFont="1" applyFill="1" applyBorder="1" applyAlignment="1">
      <alignment horizontal="center" vertical="center"/>
    </xf>
    <xf numFmtId="181" fontId="11" fillId="0" borderId="27" xfId="0" applyNumberFormat="1" applyFont="1" applyBorder="1" applyAlignment="1" applyProtection="1">
      <alignment vertical="center"/>
      <protection hidden="1" locked="0"/>
    </xf>
    <xf numFmtId="0" fontId="8" fillId="0" borderId="32" xfId="0" applyFont="1" applyBorder="1" applyAlignment="1" applyProtection="1">
      <alignment vertical="center"/>
      <protection hidden="1" locked="0"/>
    </xf>
    <xf numFmtId="181" fontId="11" fillId="0" borderId="40" xfId="0" applyNumberFormat="1" applyFont="1" applyBorder="1" applyAlignment="1" applyProtection="1">
      <alignment horizontal="center" vertical="center"/>
      <protection hidden="1" locked="0"/>
    </xf>
    <xf numFmtId="1" fontId="7" fillId="0" borderId="74" xfId="0" applyNumberFormat="1" applyFont="1" applyBorder="1" applyAlignment="1" applyProtection="1">
      <alignment horizontal="left" vertical="center"/>
      <protection hidden="1"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left" vertical="center"/>
      <protection hidden="1" locked="0"/>
    </xf>
    <xf numFmtId="0" fontId="11" fillId="0" borderId="40" xfId="0" applyFont="1" applyBorder="1" applyAlignment="1" applyProtection="1">
      <alignment horizontal="center" vertical="center"/>
      <protection hidden="1" locked="0"/>
    </xf>
    <xf numFmtId="1" fontId="11" fillId="0" borderId="40" xfId="0" applyNumberFormat="1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left" vertical="center"/>
      <protection hidden="1" locked="0"/>
    </xf>
    <xf numFmtId="0" fontId="42" fillId="55" borderId="0" xfId="0" applyFont="1" applyFill="1" applyAlignment="1" applyProtection="1">
      <alignment/>
      <protection locked="0"/>
    </xf>
    <xf numFmtId="181" fontId="7" fillId="0" borderId="77" xfId="0" applyNumberFormat="1" applyFont="1" applyBorder="1" applyAlignment="1" applyProtection="1">
      <alignment horizontal="left" vertical="center"/>
      <protection hidden="1" locked="0"/>
    </xf>
    <xf numFmtId="0" fontId="8" fillId="0" borderId="33" xfId="0" applyFont="1" applyFill="1" applyBorder="1" applyAlignment="1">
      <alignment horizontal="left" vertical="center" shrinkToFit="1"/>
    </xf>
    <xf numFmtId="0" fontId="8" fillId="0" borderId="40" xfId="0" applyFont="1" applyBorder="1" applyAlignment="1" applyProtection="1">
      <alignment horizontal="left" vertical="center"/>
      <protection locked="0"/>
    </xf>
    <xf numFmtId="1" fontId="11" fillId="0" borderId="28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shrinkToFit="1"/>
    </xf>
    <xf numFmtId="172" fontId="8" fillId="0" borderId="30" xfId="0" applyNumberFormat="1" applyFont="1" applyFill="1" applyBorder="1" applyAlignment="1">
      <alignment horizontal="center" vertical="center"/>
    </xf>
    <xf numFmtId="0" fontId="8" fillId="0" borderId="35" xfId="103" applyFont="1" applyFill="1" applyBorder="1" applyAlignment="1">
      <alignment horizontal="left" vertical="center" shrinkToFit="1"/>
      <protection/>
    </xf>
    <xf numFmtId="0" fontId="8" fillId="0" borderId="30" xfId="103" applyFont="1" applyFill="1" applyBorder="1" applyAlignment="1">
      <alignment horizontal="center" vertical="center"/>
      <protection/>
    </xf>
    <xf numFmtId="0" fontId="8" fillId="0" borderId="57" xfId="0" applyFont="1" applyFill="1" applyBorder="1" applyAlignment="1">
      <alignment horizontal="left" vertical="center" shrinkToFit="1"/>
    </xf>
    <xf numFmtId="181" fontId="20" fillId="0" borderId="21" xfId="0" applyNumberFormat="1" applyFont="1" applyBorder="1" applyAlignment="1" applyProtection="1">
      <alignment horizontal="left" vertical="center"/>
      <protection locked="0"/>
    </xf>
    <xf numFmtId="185" fontId="8" fillId="0" borderId="58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181" fontId="20" fillId="0" borderId="55" xfId="0" applyNumberFormat="1" applyFont="1" applyBorder="1" applyAlignment="1" applyProtection="1">
      <alignment horizontal="left" vertical="center"/>
      <protection locked="0"/>
    </xf>
    <xf numFmtId="185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84" fontId="8" fillId="0" borderId="37" xfId="0" applyNumberFormat="1" applyFont="1" applyBorder="1" applyAlignment="1" applyProtection="1">
      <alignment horizontal="center" vertical="center"/>
      <protection locked="0"/>
    </xf>
    <xf numFmtId="181" fontId="8" fillId="0" borderId="55" xfId="0" applyNumberFormat="1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181" fontId="8" fillId="0" borderId="56" xfId="0" applyNumberFormat="1" applyFont="1" applyBorder="1" applyAlignment="1" applyProtection="1">
      <alignment horizontal="left" vertical="center"/>
      <protection locked="0"/>
    </xf>
    <xf numFmtId="184" fontId="8" fillId="0" borderId="39" xfId="0" applyNumberFormat="1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vertical="center"/>
      <protection locked="0"/>
    </xf>
    <xf numFmtId="181" fontId="20" fillId="0" borderId="37" xfId="0" applyNumberFormat="1" applyFont="1" applyBorder="1" applyAlignment="1" applyProtection="1">
      <alignment horizontal="center" vertical="center"/>
      <protection locked="0"/>
    </xf>
    <xf numFmtId="181" fontId="20" fillId="0" borderId="33" xfId="0" applyNumberFormat="1" applyFont="1" applyBorder="1" applyAlignment="1" applyProtection="1">
      <alignment horizontal="center" vertical="center"/>
      <protection locked="0"/>
    </xf>
    <xf numFmtId="181" fontId="20" fillId="0" borderId="71" xfId="0" applyNumberFormat="1" applyFont="1" applyBorder="1" applyAlignment="1" applyProtection="1">
      <alignment horizontal="center" vertical="center"/>
      <protection locked="0"/>
    </xf>
    <xf numFmtId="181" fontId="20" fillId="0" borderId="35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/>
      <protection locked="0"/>
    </xf>
    <xf numFmtId="0" fontId="20" fillId="0" borderId="78" xfId="0" applyFont="1" applyBorder="1" applyAlignment="1" applyProtection="1">
      <alignment vertical="center"/>
      <protection locked="0"/>
    </xf>
    <xf numFmtId="181" fontId="20" fillId="0" borderId="78" xfId="0" applyNumberFormat="1" applyFont="1" applyBorder="1" applyAlignment="1" applyProtection="1">
      <alignment horizontal="center" vertical="center"/>
      <protection locked="0"/>
    </xf>
    <xf numFmtId="181" fontId="20" fillId="0" borderId="42" xfId="0" applyNumberFormat="1" applyFont="1" applyBorder="1" applyAlignment="1" applyProtection="1">
      <alignment horizontal="center" vertical="center"/>
      <protection locked="0"/>
    </xf>
    <xf numFmtId="181" fontId="20" fillId="0" borderId="43" xfId="0" applyNumberFormat="1" applyFont="1" applyBorder="1" applyAlignment="1" applyProtection="1">
      <alignment horizontal="center" vertical="center"/>
      <protection locked="0"/>
    </xf>
    <xf numFmtId="181" fontId="20" fillId="0" borderId="58" xfId="0" applyNumberFormat="1" applyFont="1" applyBorder="1" applyAlignment="1" applyProtection="1">
      <alignment horizontal="center" vertical="center"/>
      <protection locked="0"/>
    </xf>
    <xf numFmtId="181" fontId="20" fillId="0" borderId="24" xfId="0" applyNumberFormat="1" applyFont="1" applyBorder="1" applyAlignment="1" applyProtection="1">
      <alignment horizontal="center" vertical="center"/>
      <protection locked="0"/>
    </xf>
    <xf numFmtId="181" fontId="20" fillId="0" borderId="27" xfId="0" applyNumberFormat="1" applyFont="1" applyBorder="1" applyAlignment="1" applyProtection="1">
      <alignment horizontal="center" vertical="center"/>
      <protection locked="0"/>
    </xf>
    <xf numFmtId="181" fontId="20" fillId="0" borderId="39" xfId="0" applyNumberFormat="1" applyFont="1" applyBorder="1" applyAlignment="1" applyProtection="1">
      <alignment horizontal="center" vertical="center"/>
      <protection locked="0"/>
    </xf>
    <xf numFmtId="182" fontId="20" fillId="0" borderId="33" xfId="0" applyNumberFormat="1" applyFont="1" applyBorder="1" applyAlignment="1" applyProtection="1">
      <alignment horizontal="left" vertical="center" wrapText="1"/>
      <protection locked="0"/>
    </xf>
    <xf numFmtId="181" fontId="20" fillId="0" borderId="58" xfId="0" applyNumberFormat="1" applyFont="1" applyBorder="1" applyAlignment="1" applyProtection="1">
      <alignment horizontal="center" vertical="center" wrapText="1"/>
      <protection locked="0"/>
    </xf>
    <xf numFmtId="181" fontId="20" fillId="0" borderId="27" xfId="0" applyNumberFormat="1" applyFont="1" applyBorder="1" applyAlignment="1" applyProtection="1">
      <alignment horizontal="center" vertical="center" wrapText="1"/>
      <protection locked="0"/>
    </xf>
    <xf numFmtId="1" fontId="20" fillId="0" borderId="34" xfId="0" applyNumberFormat="1" applyFont="1" applyBorder="1" applyAlignment="1" applyProtection="1">
      <alignment horizontal="right" vertical="center" wrapText="1"/>
      <protection locked="0"/>
    </xf>
    <xf numFmtId="0" fontId="43" fillId="0" borderId="70" xfId="0" applyFont="1" applyBorder="1" applyAlignment="1">
      <alignment/>
    </xf>
    <xf numFmtId="181" fontId="20" fillId="0" borderId="33" xfId="0" applyNumberFormat="1" applyFont="1" applyBorder="1" applyAlignment="1" applyProtection="1">
      <alignment horizontal="right" vertical="center" wrapText="1"/>
      <protection locked="0"/>
    </xf>
    <xf numFmtId="1" fontId="44" fillId="0" borderId="70" xfId="0" applyNumberFormat="1" applyFont="1" applyBorder="1" applyAlignment="1">
      <alignment vertical="center"/>
    </xf>
    <xf numFmtId="182" fontId="20" fillId="0" borderId="35" xfId="0" applyNumberFormat="1" applyFont="1" applyBorder="1" applyAlignment="1" applyProtection="1">
      <alignment horizontal="left" vertical="center" wrapText="1"/>
      <protection locked="0"/>
    </xf>
    <xf numFmtId="181" fontId="20" fillId="0" borderId="37" xfId="0" applyNumberFormat="1" applyFont="1" applyBorder="1" applyAlignment="1" applyProtection="1">
      <alignment horizontal="center" vertical="center" wrapText="1"/>
      <protection locked="0"/>
    </xf>
    <xf numFmtId="181" fontId="20" fillId="0" borderId="30" xfId="0" applyNumberFormat="1" applyFont="1" applyBorder="1" applyAlignment="1" applyProtection="1">
      <alignment horizontal="center" vertical="center" wrapText="1"/>
      <protection locked="0"/>
    </xf>
    <xf numFmtId="1" fontId="20" fillId="0" borderId="36" xfId="0" applyNumberFormat="1" applyFont="1" applyBorder="1" applyAlignment="1" applyProtection="1">
      <alignment horizontal="right" vertical="center" wrapText="1"/>
      <protection locked="0"/>
    </xf>
    <xf numFmtId="0" fontId="43" fillId="0" borderId="71" xfId="0" applyFont="1" applyBorder="1" applyAlignment="1">
      <alignment/>
    </xf>
    <xf numFmtId="181" fontId="20" fillId="0" borderId="35" xfId="72" applyNumberFormat="1" applyFont="1" applyBorder="1" applyAlignment="1" applyProtection="1">
      <alignment horizontal="right" vertical="center"/>
      <protection locked="0"/>
    </xf>
    <xf numFmtId="1" fontId="44" fillId="0" borderId="71" xfId="0" applyNumberFormat="1" applyFont="1" applyBorder="1" applyAlignment="1">
      <alignment vertical="center"/>
    </xf>
    <xf numFmtId="0" fontId="42" fillId="0" borderId="41" xfId="0" applyFont="1" applyBorder="1" applyAlignment="1" applyProtection="1">
      <alignment/>
      <protection locked="0"/>
    </xf>
    <xf numFmtId="0" fontId="42" fillId="0" borderId="72" xfId="0" applyFont="1" applyBorder="1" applyAlignment="1" applyProtection="1">
      <alignment/>
      <protection locked="0"/>
    </xf>
    <xf numFmtId="182" fontId="20" fillId="0" borderId="58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58" xfId="0" applyNumberFormat="1" applyFont="1" applyFill="1" applyBorder="1" applyAlignment="1" applyProtection="1">
      <alignment horizontal="center" vertical="center"/>
      <protection locked="0"/>
    </xf>
    <xf numFmtId="1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20" fillId="0" borderId="58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NumberFormat="1" applyFont="1" applyFill="1" applyBorder="1" applyAlignment="1" applyProtection="1">
      <alignment vertical="center"/>
      <protection locked="0"/>
    </xf>
    <xf numFmtId="0" fontId="20" fillId="0" borderId="7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/>
      <protection locked="0"/>
    </xf>
    <xf numFmtId="181" fontId="20" fillId="0" borderId="19" xfId="72" applyNumberFormat="1" applyFont="1" applyBorder="1" applyAlignment="1" applyProtection="1">
      <alignment horizontal="center" vertical="center"/>
      <protection locked="0"/>
    </xf>
    <xf numFmtId="0" fontId="20" fillId="0" borderId="84" xfId="72" applyNumberFormat="1" applyFont="1" applyBorder="1" applyAlignment="1" applyProtection="1">
      <alignment vertical="center"/>
      <protection locked="0"/>
    </xf>
    <xf numFmtId="181" fontId="20" fillId="0" borderId="79" xfId="72" applyNumberFormat="1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vertical="center"/>
      <protection locked="0"/>
    </xf>
    <xf numFmtId="0" fontId="20" fillId="0" borderId="84" xfId="72" applyNumberFormat="1" applyFont="1" applyBorder="1" applyAlignment="1" applyProtection="1">
      <alignment horizontal="right" vertical="center"/>
      <protection locked="0"/>
    </xf>
    <xf numFmtId="181" fontId="20" fillId="0" borderId="37" xfId="72" applyNumberFormat="1" applyFont="1" applyBorder="1" applyAlignment="1" applyProtection="1">
      <alignment horizontal="center" vertical="center"/>
      <protection locked="0"/>
    </xf>
    <xf numFmtId="0" fontId="20" fillId="0" borderId="35" xfId="72" applyNumberFormat="1" applyFont="1" applyBorder="1" applyAlignment="1" applyProtection="1">
      <alignment vertical="center"/>
      <protection locked="0"/>
    </xf>
    <xf numFmtId="181" fontId="20" fillId="0" borderId="71" xfId="72" applyNumberFormat="1" applyFont="1" applyBorder="1" applyAlignment="1" applyProtection="1">
      <alignment horizontal="center" vertical="center"/>
      <protection locked="0"/>
    </xf>
    <xf numFmtId="0" fontId="20" fillId="0" borderId="35" xfId="72" applyNumberFormat="1" applyFont="1" applyBorder="1" applyAlignment="1" applyProtection="1">
      <alignment horizontal="right" vertical="center"/>
      <protection locked="0"/>
    </xf>
    <xf numFmtId="181" fontId="20" fillId="0" borderId="71" xfId="72" applyNumberFormat="1" applyFont="1" applyBorder="1" applyAlignment="1" applyProtection="1">
      <alignment horizontal="center" vertical="center"/>
      <protection locked="0"/>
    </xf>
    <xf numFmtId="181" fontId="20" fillId="0" borderId="78" xfId="72" applyNumberFormat="1" applyFont="1" applyBorder="1" applyAlignment="1" applyProtection="1">
      <alignment horizontal="center" vertical="center"/>
      <protection locked="0"/>
    </xf>
    <xf numFmtId="0" fontId="20" fillId="0" borderId="43" xfId="72" applyNumberFormat="1" applyFont="1" applyBorder="1" applyAlignment="1" applyProtection="1">
      <alignment horizontal="right" vertical="center"/>
      <protection locked="0"/>
    </xf>
    <xf numFmtId="181" fontId="20" fillId="0" borderId="42" xfId="72" applyNumberFormat="1" applyFont="1" applyBorder="1" applyAlignment="1" applyProtection="1">
      <alignment horizontal="center" vertical="center"/>
      <protection locked="0"/>
    </xf>
    <xf numFmtId="0" fontId="20" fillId="0" borderId="85" xfId="0" applyFont="1" applyBorder="1" applyAlignment="1" applyProtection="1">
      <alignment vertical="center"/>
      <protection locked="0"/>
    </xf>
    <xf numFmtId="181" fontId="20" fillId="0" borderId="85" xfId="72" applyNumberFormat="1" applyFont="1" applyBorder="1" applyAlignment="1" applyProtection="1">
      <alignment horizontal="center" vertical="center"/>
      <protection locked="0"/>
    </xf>
    <xf numFmtId="0" fontId="20" fillId="0" borderId="86" xfId="72" applyNumberFormat="1" applyFont="1" applyBorder="1" applyAlignment="1" applyProtection="1">
      <alignment horizontal="right" vertical="center"/>
      <protection locked="0"/>
    </xf>
    <xf numFmtId="181" fontId="20" fillId="0" borderId="87" xfId="72" applyNumberFormat="1" applyFont="1" applyBorder="1" applyAlignment="1" applyProtection="1">
      <alignment horizontal="center" vertical="center"/>
      <protection locked="0"/>
    </xf>
    <xf numFmtId="0" fontId="20" fillId="0" borderId="88" xfId="0" applyFont="1" applyBorder="1" applyAlignment="1" applyProtection="1">
      <alignment vertical="center"/>
      <protection locked="0"/>
    </xf>
    <xf numFmtId="181" fontId="20" fillId="0" borderId="88" xfId="72" applyNumberFormat="1" applyFont="1" applyBorder="1" applyAlignment="1" applyProtection="1">
      <alignment horizontal="center" vertical="center"/>
      <protection locked="0"/>
    </xf>
    <xf numFmtId="0" fontId="20" fillId="0" borderId="89" xfId="72" applyNumberFormat="1" applyFont="1" applyBorder="1" applyAlignment="1" applyProtection="1">
      <alignment horizontal="right" vertical="center"/>
      <protection locked="0"/>
    </xf>
    <xf numFmtId="181" fontId="20" fillId="0" borderId="90" xfId="72" applyNumberFormat="1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84" xfId="72" applyNumberFormat="1" applyFont="1" applyBorder="1" applyAlignment="1" applyProtection="1">
      <alignment horizontal="right" vertical="center"/>
      <protection locked="0"/>
    </xf>
    <xf numFmtId="0" fontId="20" fillId="0" borderId="35" xfId="72" applyNumberFormat="1" applyFont="1" applyBorder="1" applyAlignment="1" applyProtection="1">
      <alignment horizontal="right" vertical="center"/>
      <protection locked="0"/>
    </xf>
    <xf numFmtId="181" fontId="20" fillId="0" borderId="42" xfId="72" applyNumberFormat="1" applyFont="1" applyBorder="1" applyAlignment="1" applyProtection="1">
      <alignment horizontal="center" vertical="center"/>
      <protection locked="0"/>
    </xf>
    <xf numFmtId="181" fontId="20" fillId="0" borderId="87" xfId="72" applyNumberFormat="1" applyFont="1" applyBorder="1" applyAlignment="1" applyProtection="1">
      <alignment horizontal="center" vertical="center"/>
      <protection locked="0"/>
    </xf>
    <xf numFmtId="0" fontId="20" fillId="0" borderId="86" xfId="72" applyNumberFormat="1" applyFont="1" applyBorder="1" applyAlignment="1" applyProtection="1">
      <alignment horizontal="right" vertical="center"/>
      <protection locked="0"/>
    </xf>
    <xf numFmtId="181" fontId="20" fillId="0" borderId="91" xfId="72" applyNumberFormat="1" applyFont="1" applyBorder="1" applyAlignment="1" applyProtection="1">
      <alignment horizontal="center" vertical="center"/>
      <protection locked="0"/>
    </xf>
    <xf numFmtId="0" fontId="20" fillId="0" borderId="77" xfId="0" applyFont="1" applyBorder="1" applyAlignment="1" applyProtection="1">
      <alignment vertical="center"/>
      <protection locked="0"/>
    </xf>
    <xf numFmtId="181" fontId="20" fillId="0" borderId="53" xfId="72" applyNumberFormat="1" applyFont="1" applyBorder="1" applyAlignment="1" applyProtection="1">
      <alignment horizontal="center" vertical="center"/>
      <protection locked="0"/>
    </xf>
    <xf numFmtId="181" fontId="20" fillId="0" borderId="0" xfId="72" applyNumberFormat="1" applyFont="1" applyBorder="1" applyAlignment="1" applyProtection="1">
      <alignment horizontal="center" vertical="center"/>
      <protection locked="0"/>
    </xf>
    <xf numFmtId="181" fontId="20" fillId="0" borderId="77" xfId="72" applyNumberFormat="1" applyFont="1" applyBorder="1" applyAlignment="1" applyProtection="1">
      <alignment horizontal="center" vertical="center"/>
      <protection locked="0"/>
    </xf>
    <xf numFmtId="0" fontId="20" fillId="0" borderId="77" xfId="72" applyNumberFormat="1" applyFont="1" applyBorder="1" applyAlignment="1" applyProtection="1">
      <alignment horizontal="right" vertical="center"/>
      <protection locked="0"/>
    </xf>
    <xf numFmtId="181" fontId="20" fillId="0" borderId="74" xfId="72" applyNumberFormat="1" applyFont="1" applyBorder="1" applyAlignment="1" applyProtection="1">
      <alignment horizontal="center" vertical="center"/>
      <protection locked="0"/>
    </xf>
    <xf numFmtId="0" fontId="20" fillId="0" borderId="84" xfId="0" applyFont="1" applyBorder="1" applyAlignment="1" applyProtection="1">
      <alignment horizontal="left" vertical="center"/>
      <protection locked="0"/>
    </xf>
    <xf numFmtId="181" fontId="20" fillId="0" borderId="25" xfId="72" applyNumberFormat="1" applyFont="1" applyBorder="1" applyAlignment="1" applyProtection="1">
      <alignment horizontal="center" vertical="center"/>
      <protection locked="0"/>
    </xf>
    <xf numFmtId="181" fontId="20" fillId="0" borderId="84" xfId="72" applyNumberFormat="1" applyFont="1" applyBorder="1" applyAlignment="1" applyProtection="1">
      <alignment horizontal="center" vertical="center"/>
      <protection locked="0"/>
    </xf>
    <xf numFmtId="0" fontId="20" fillId="0" borderId="77" xfId="0" applyFont="1" applyBorder="1" applyAlignment="1" applyProtection="1">
      <alignment horizontal="left" vertical="center"/>
      <protection locked="0"/>
    </xf>
    <xf numFmtId="181" fontId="20" fillId="0" borderId="60" xfId="72" applyNumberFormat="1" applyFont="1" applyBorder="1" applyAlignment="1" applyProtection="1">
      <alignment horizontal="center" vertical="center"/>
      <protection locked="0"/>
    </xf>
    <xf numFmtId="181" fontId="20" fillId="0" borderId="43" xfId="72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left" vertical="center"/>
      <protection locked="0"/>
    </xf>
    <xf numFmtId="0" fontId="20" fillId="0" borderId="30" xfId="72" applyNumberFormat="1" applyFont="1" applyBorder="1" applyAlignment="1" applyProtection="1">
      <alignment horizontal="center" vertical="center"/>
      <protection locked="0"/>
    </xf>
    <xf numFmtId="0" fontId="20" fillId="0" borderId="35" xfId="72" applyNumberFormat="1" applyFont="1" applyBorder="1" applyAlignment="1" applyProtection="1">
      <alignment horizontal="center" vertical="center"/>
      <protection locked="0"/>
    </xf>
    <xf numFmtId="0" fontId="20" fillId="0" borderId="25" xfId="72" applyNumberFormat="1" applyFont="1" applyBorder="1" applyAlignment="1" applyProtection="1">
      <alignment horizontal="center" vertical="center"/>
      <protection locked="0"/>
    </xf>
    <xf numFmtId="0" fontId="20" fillId="0" borderId="84" xfId="72" applyNumberFormat="1" applyFont="1" applyBorder="1" applyAlignment="1" applyProtection="1">
      <alignment horizontal="center" vertical="center"/>
      <protection locked="0"/>
    </xf>
    <xf numFmtId="0" fontId="20" fillId="0" borderId="92" xfId="0" applyFont="1" applyBorder="1" applyAlignment="1" applyProtection="1">
      <alignment horizontal="left" vertical="center"/>
      <protection locked="0"/>
    </xf>
    <xf numFmtId="0" fontId="20" fillId="0" borderId="32" xfId="72" applyNumberFormat="1" applyFont="1" applyBorder="1" applyAlignment="1" applyProtection="1">
      <alignment horizontal="center" vertical="center"/>
      <protection locked="0"/>
    </xf>
    <xf numFmtId="0" fontId="20" fillId="0" borderId="57" xfId="72" applyNumberFormat="1" applyFont="1" applyBorder="1" applyAlignment="1" applyProtection="1">
      <alignment horizontal="center" vertical="center"/>
      <protection locked="0"/>
    </xf>
    <xf numFmtId="181" fontId="20" fillId="0" borderId="57" xfId="72" applyNumberFormat="1" applyFont="1" applyBorder="1" applyAlignment="1" applyProtection="1">
      <alignment horizontal="right" vertical="center"/>
      <protection locked="0"/>
    </xf>
    <xf numFmtId="181" fontId="20" fillId="0" borderId="56" xfId="72" applyNumberFormat="1" applyFont="1" applyBorder="1" applyAlignment="1" applyProtection="1">
      <alignment horizontal="left" vertical="center"/>
      <protection locked="0"/>
    </xf>
    <xf numFmtId="181" fontId="20" fillId="0" borderId="39" xfId="72" applyNumberFormat="1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vertical="center"/>
      <protection locked="0"/>
    </xf>
    <xf numFmtId="0" fontId="6" fillId="55" borderId="23" xfId="0" applyFont="1" applyFill="1" applyBorder="1" applyAlignment="1" applyProtection="1">
      <alignment horizontal="center" vertical="center" wrapText="1"/>
      <protection locked="0"/>
    </xf>
    <xf numFmtId="182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wrapText="1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/>
      <protection locked="0"/>
    </xf>
    <xf numFmtId="182" fontId="20" fillId="0" borderId="35" xfId="0" applyNumberFormat="1" applyFont="1" applyBorder="1" applyAlignment="1" applyProtection="1">
      <alignment horizontal="left" vertical="center"/>
      <protection locked="0"/>
    </xf>
    <xf numFmtId="182" fontId="20" fillId="0" borderId="57" xfId="0" applyNumberFormat="1" applyFont="1" applyBorder="1" applyAlignment="1" applyProtection="1">
      <alignment horizontal="left" vertical="center"/>
      <protection locked="0"/>
    </xf>
    <xf numFmtId="182" fontId="20" fillId="0" borderId="43" xfId="0" applyNumberFormat="1" applyFont="1" applyBorder="1" applyAlignment="1" applyProtection="1">
      <alignment horizontal="left" vertical="center" wrapText="1"/>
      <protection locked="0"/>
    </xf>
    <xf numFmtId="181" fontId="20" fillId="0" borderId="78" xfId="0" applyNumberFormat="1" applyFont="1" applyBorder="1" applyAlignment="1" applyProtection="1">
      <alignment horizontal="center" vertical="center" wrapText="1"/>
      <protection locked="0"/>
    </xf>
    <xf numFmtId="181" fontId="20" fillId="0" borderId="60" xfId="0" applyNumberFormat="1" applyFont="1" applyBorder="1" applyAlignment="1" applyProtection="1">
      <alignment horizontal="center" vertical="center" wrapText="1"/>
      <protection locked="0"/>
    </xf>
    <xf numFmtId="181" fontId="20" fillId="0" borderId="60" xfId="0" applyNumberFormat="1" applyFont="1" applyBorder="1" applyAlignment="1" applyProtection="1">
      <alignment horizontal="center" vertical="center"/>
      <protection locked="0"/>
    </xf>
    <xf numFmtId="1" fontId="20" fillId="0" borderId="93" xfId="0" applyNumberFormat="1" applyFont="1" applyBorder="1" applyAlignment="1" applyProtection="1">
      <alignment horizontal="right" vertical="center" wrapText="1"/>
      <protection locked="0"/>
    </xf>
    <xf numFmtId="0" fontId="43" fillId="0" borderId="42" xfId="0" applyFont="1" applyBorder="1" applyAlignment="1">
      <alignment/>
    </xf>
    <xf numFmtId="181" fontId="20" fillId="0" borderId="43" xfId="72" applyNumberFormat="1" applyFont="1" applyBorder="1" applyAlignment="1" applyProtection="1">
      <alignment horizontal="right" vertical="center"/>
      <protection locked="0"/>
    </xf>
    <xf numFmtId="0" fontId="44" fillId="0" borderId="42" xfId="0" applyFont="1" applyBorder="1" applyAlignment="1">
      <alignment/>
    </xf>
    <xf numFmtId="182" fontId="20" fillId="0" borderId="84" xfId="0" applyNumberFormat="1" applyFont="1" applyBorder="1" applyAlignment="1" applyProtection="1">
      <alignment horizontal="left" vertical="center"/>
      <protection locked="0"/>
    </xf>
    <xf numFmtId="181" fontId="20" fillId="0" borderId="19" xfId="0" applyNumberFormat="1" applyFont="1" applyBorder="1" applyAlignment="1" applyProtection="1">
      <alignment horizontal="center" vertical="center"/>
      <protection locked="0"/>
    </xf>
    <xf numFmtId="181" fontId="20" fillId="0" borderId="84" xfId="72" applyNumberFormat="1" applyFont="1" applyBorder="1" applyAlignment="1" applyProtection="1">
      <alignment horizontal="right" vertical="center"/>
      <protection locked="0"/>
    </xf>
    <xf numFmtId="0" fontId="44" fillId="0" borderId="79" xfId="0" applyFont="1" applyBorder="1" applyAlignment="1">
      <alignment/>
    </xf>
    <xf numFmtId="182" fontId="27" fillId="55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55" borderId="24" xfId="0" applyFont="1" applyFill="1" applyBorder="1" applyAlignment="1" applyProtection="1">
      <alignment horizontal="center" vertical="center"/>
      <protection locked="0"/>
    </xf>
    <xf numFmtId="182" fontId="20" fillId="55" borderId="47" xfId="0" applyNumberFormat="1" applyFont="1" applyFill="1" applyBorder="1" applyAlignment="1" applyProtection="1">
      <alignment horizontal="center" vertical="center" wrapText="1"/>
      <protection locked="0"/>
    </xf>
    <xf numFmtId="0" fontId="20" fillId="55" borderId="47" xfId="0" applyFont="1" applyFill="1" applyBorder="1" applyAlignment="1" applyProtection="1">
      <alignment horizontal="center" vertical="center" wrapText="1"/>
      <protection locked="0"/>
    </xf>
    <xf numFmtId="0" fontId="20" fillId="55" borderId="59" xfId="0" applyFont="1" applyFill="1" applyBorder="1" applyAlignment="1" applyProtection="1">
      <alignment horizontal="center" vertical="center" wrapText="1"/>
      <protection locked="0"/>
    </xf>
    <xf numFmtId="0" fontId="36" fillId="55" borderId="0" xfId="0" applyFont="1" applyFill="1" applyAlignment="1" applyProtection="1">
      <alignment/>
      <protection locked="0"/>
    </xf>
    <xf numFmtId="0" fontId="20" fillId="55" borderId="23" xfId="0" applyFont="1" applyFill="1" applyBorder="1" applyAlignment="1" applyProtection="1">
      <alignment horizontal="center" vertical="center" wrapText="1"/>
      <protection locked="0"/>
    </xf>
    <xf numFmtId="182" fontId="20" fillId="5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/>
      <protection locked="0"/>
    </xf>
    <xf numFmtId="182" fontId="27" fillId="55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55" borderId="23" xfId="0" applyFont="1" applyFill="1" applyBorder="1" applyAlignment="1" applyProtection="1">
      <alignment horizontal="center" vertical="center"/>
      <protection locked="0"/>
    </xf>
    <xf numFmtId="182" fontId="27" fillId="55" borderId="94" xfId="0" applyNumberFormat="1" applyFont="1" applyFill="1" applyBorder="1" applyAlignment="1" applyProtection="1">
      <alignment horizontal="center" vertical="center" wrapText="1"/>
      <protection locked="0"/>
    </xf>
    <xf numFmtId="0" fontId="27" fillId="55" borderId="94" xfId="0" applyFont="1" applyFill="1" applyBorder="1" applyAlignment="1" applyProtection="1">
      <alignment horizontal="center" vertical="center" wrapText="1"/>
      <protection locked="0"/>
    </xf>
    <xf numFmtId="0" fontId="27" fillId="55" borderId="92" xfId="0" applyFont="1" applyFill="1" applyBorder="1" applyAlignment="1" applyProtection="1">
      <alignment horizontal="center" vertical="center" wrapText="1"/>
      <protection locked="0"/>
    </xf>
    <xf numFmtId="182" fontId="27" fillId="55" borderId="92" xfId="0" applyNumberFormat="1" applyFont="1" applyFill="1" applyBorder="1" applyAlignment="1" applyProtection="1">
      <alignment horizontal="center" vertical="center" wrapText="1"/>
      <protection locked="0"/>
    </xf>
    <xf numFmtId="182" fontId="27" fillId="55" borderId="95" xfId="0" applyNumberFormat="1" applyFont="1" applyFill="1" applyBorder="1" applyAlignment="1" applyProtection="1">
      <alignment horizontal="center" vertical="center" wrapText="1"/>
      <protection locked="0"/>
    </xf>
    <xf numFmtId="0" fontId="27" fillId="55" borderId="95" xfId="0" applyFont="1" applyFill="1" applyBorder="1" applyAlignment="1" applyProtection="1">
      <alignment horizontal="center" vertical="center"/>
      <protection locked="0"/>
    </xf>
    <xf numFmtId="1" fontId="20" fillId="0" borderId="72" xfId="0" applyNumberFormat="1" applyFont="1" applyBorder="1" applyAlignment="1" applyProtection="1">
      <alignment horizontal="righ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181" fontId="7" fillId="56" borderId="0" xfId="0" applyNumberFormat="1" applyFont="1" applyFill="1" applyBorder="1" applyAlignment="1" applyProtection="1">
      <alignment horizontal="center" vertical="center"/>
      <protection locked="0"/>
    </xf>
    <xf numFmtId="181" fontId="65" fillId="0" borderId="0" xfId="0" applyNumberFormat="1" applyFont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181" fontId="29" fillId="0" borderId="0" xfId="0" applyNumberFormat="1" applyFont="1" applyBorder="1" applyAlignment="1">
      <alignment horizontal="left" vertical="center"/>
    </xf>
    <xf numFmtId="181" fontId="155" fillId="0" borderId="0" xfId="0" applyNumberFormat="1" applyFont="1" applyBorder="1" applyAlignment="1">
      <alignment horizontal="left" vertical="center"/>
    </xf>
    <xf numFmtId="181" fontId="28" fillId="0" borderId="0" xfId="0" applyNumberFormat="1" applyFont="1" applyBorder="1" applyAlignment="1">
      <alignment horizontal="left" vertical="center"/>
    </xf>
    <xf numFmtId="181" fontId="28" fillId="0" borderId="0" xfId="75" applyNumberFormat="1" applyFont="1" applyBorder="1" applyAlignment="1">
      <alignment horizontal="right" vertical="center"/>
    </xf>
    <xf numFmtId="181" fontId="156" fillId="0" borderId="0" xfId="0" applyNumberFormat="1" applyFont="1" applyBorder="1" applyAlignment="1">
      <alignment horizontal="left" vertical="center"/>
    </xf>
    <xf numFmtId="181" fontId="68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181" fontId="28" fillId="0" borderId="0" xfId="0" applyNumberFormat="1" applyFont="1" applyBorder="1" applyAlignment="1">
      <alignment horizontal="center" vertical="center"/>
    </xf>
    <xf numFmtId="181" fontId="68" fillId="0" borderId="0" xfId="0" applyNumberFormat="1" applyFont="1" applyBorder="1" applyAlignment="1">
      <alignment horizontal="left" vertical="center"/>
    </xf>
    <xf numFmtId="181" fontId="157" fillId="0" borderId="0" xfId="69" applyNumberFormat="1" applyFont="1" applyBorder="1" applyAlignment="1" applyProtection="1">
      <alignment horizontal="left" vertical="center"/>
      <protection/>
    </xf>
    <xf numFmtId="181" fontId="70" fillId="0" borderId="0" xfId="69" applyNumberFormat="1" applyFont="1" applyBorder="1" applyAlignment="1" applyProtection="1">
      <alignment horizontal="left" vertical="center"/>
      <protection/>
    </xf>
    <xf numFmtId="181" fontId="28" fillId="0" borderId="96" xfId="0" applyNumberFormat="1" applyFont="1" applyBorder="1" applyAlignment="1">
      <alignment horizontal="left" vertical="center"/>
    </xf>
    <xf numFmtId="181" fontId="156" fillId="0" borderId="96" xfId="0" applyNumberFormat="1" applyFont="1" applyBorder="1" applyAlignment="1">
      <alignment horizontal="left" vertical="center"/>
    </xf>
    <xf numFmtId="181" fontId="68" fillId="0" borderId="96" xfId="0" applyNumberFormat="1" applyFont="1" applyBorder="1" applyAlignment="1">
      <alignment horizontal="center" vertical="center"/>
    </xf>
    <xf numFmtId="181" fontId="68" fillId="0" borderId="96" xfId="0" applyNumberFormat="1" applyFont="1" applyBorder="1" applyAlignment="1">
      <alignment horizontal="center" vertical="center"/>
    </xf>
    <xf numFmtId="181" fontId="71" fillId="0" borderId="0" xfId="0" applyNumberFormat="1" applyFont="1" applyFill="1" applyAlignment="1">
      <alignment vertical="center"/>
    </xf>
    <xf numFmtId="181" fontId="158" fillId="0" borderId="0" xfId="0" applyNumberFormat="1" applyFont="1" applyFill="1" applyAlignment="1">
      <alignment vertical="center"/>
    </xf>
    <xf numFmtId="181" fontId="72" fillId="0" borderId="0" xfId="0" applyNumberFormat="1" applyFont="1" applyFill="1" applyAlignment="1">
      <alignment vertical="center"/>
    </xf>
    <xf numFmtId="181" fontId="159" fillId="0" borderId="0" xfId="0" applyNumberFormat="1" applyFont="1" applyFill="1" applyAlignment="1">
      <alignment vertical="center"/>
    </xf>
    <xf numFmtId="181" fontId="72" fillId="0" borderId="0" xfId="0" applyNumberFormat="1" applyFont="1" applyFill="1" applyAlignment="1">
      <alignment horizontal="right" vertical="center"/>
    </xf>
    <xf numFmtId="181" fontId="160" fillId="0" borderId="97" xfId="0" applyNumberFormat="1" applyFont="1" applyBorder="1" applyAlignment="1">
      <alignment horizontal="center" vertical="center" shrinkToFit="1"/>
    </xf>
    <xf numFmtId="181" fontId="34" fillId="0" borderId="0" xfId="75" applyNumberFormat="1" applyFont="1" applyFill="1" applyBorder="1" applyAlignment="1">
      <alignment horizontal="right" vertical="center"/>
    </xf>
    <xf numFmtId="181" fontId="29" fillId="0" borderId="0" xfId="75" applyNumberFormat="1" applyFont="1" applyFill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3" fontId="161" fillId="0" borderId="30" xfId="102" applyNumberFormat="1" applyFont="1" applyFill="1" applyBorder="1" applyAlignment="1" applyProtection="1">
      <alignment horizontal="center"/>
      <protection hidden="1"/>
    </xf>
    <xf numFmtId="181" fontId="34" fillId="0" borderId="3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3" fontId="161" fillId="0" borderId="30" xfId="102" applyNumberFormat="1" applyFont="1" applyFill="1" applyBorder="1" applyAlignment="1" applyProtection="1">
      <alignment horizontal="center"/>
      <protection hidden="1" locked="0"/>
    </xf>
    <xf numFmtId="0" fontId="30" fillId="0" borderId="0" xfId="0" applyFont="1" applyBorder="1" applyAlignment="1">
      <alignment vertical="center"/>
    </xf>
    <xf numFmtId="3" fontId="161" fillId="0" borderId="30" xfId="0" applyNumberFormat="1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vertical="center"/>
    </xf>
    <xf numFmtId="0" fontId="30" fillId="0" borderId="55" xfId="0" applyFont="1" applyBorder="1" applyAlignment="1">
      <alignment vertical="center"/>
    </xf>
    <xf numFmtId="3" fontId="161" fillId="0" borderId="30" xfId="102" applyNumberFormat="1" applyFont="1" applyFill="1" applyBorder="1" applyAlignment="1" applyProtection="1">
      <alignment horizontal="center" vertical="center"/>
      <protection hidden="1"/>
    </xf>
    <xf numFmtId="0" fontId="30" fillId="0" borderId="72" xfId="0" applyFont="1" applyBorder="1" applyAlignment="1">
      <alignment vertical="center"/>
    </xf>
    <xf numFmtId="181" fontId="74" fillId="0" borderId="0" xfId="0" applyNumberFormat="1" applyFont="1" applyBorder="1" applyAlignment="1">
      <alignment vertical="center"/>
    </xf>
    <xf numFmtId="181" fontId="74" fillId="0" borderId="0" xfId="0" applyNumberFormat="1" applyFont="1" applyBorder="1" applyAlignment="1">
      <alignment horizontal="center" vertical="center"/>
    </xf>
    <xf numFmtId="3" fontId="161" fillId="0" borderId="30" xfId="102" applyNumberFormat="1" applyFont="1" applyFill="1" applyBorder="1" applyAlignment="1" applyProtection="1">
      <alignment horizontal="center" vertical="center"/>
      <protection hidden="1" locked="0"/>
    </xf>
    <xf numFmtId="181" fontId="34" fillId="0" borderId="0" xfId="75" applyNumberFormat="1" applyFont="1" applyBorder="1" applyAlignment="1">
      <alignment horizontal="right" vertical="center"/>
    </xf>
    <xf numFmtId="3" fontId="161" fillId="0" borderId="30" xfId="0" applyNumberFormat="1" applyFont="1" applyFill="1" applyBorder="1" applyAlignment="1" applyProtection="1">
      <alignment horizontal="center"/>
      <protection locked="0"/>
    </xf>
    <xf numFmtId="3" fontId="162" fillId="0" borderId="0" xfId="0" applyNumberFormat="1" applyFont="1" applyFill="1" applyBorder="1" applyAlignment="1">
      <alignment vertical="center"/>
    </xf>
    <xf numFmtId="181" fontId="75" fillId="0" borderId="0" xfId="75" applyNumberFormat="1" applyFont="1" applyBorder="1" applyAlignment="1">
      <alignment horizontal="right" vertical="center"/>
    </xf>
    <xf numFmtId="3" fontId="163" fillId="0" borderId="0" xfId="0" applyNumberFormat="1" applyFont="1" applyFill="1" applyBorder="1" applyAlignment="1">
      <alignment horizontal="center" vertical="center"/>
    </xf>
    <xf numFmtId="181" fontId="75" fillId="0" borderId="0" xfId="0" applyNumberFormat="1" applyFont="1" applyFill="1" applyBorder="1" applyAlignment="1">
      <alignment horizontal="center" vertical="center"/>
    </xf>
    <xf numFmtId="181" fontId="75" fillId="0" borderId="0" xfId="103" applyNumberFormat="1" applyFont="1" applyFill="1" applyBorder="1" applyAlignment="1">
      <alignment horizontal="center" vertical="center"/>
      <protection/>
    </xf>
    <xf numFmtId="181" fontId="75" fillId="0" borderId="0" xfId="0" applyNumberFormat="1" applyFont="1" applyBorder="1" applyAlignment="1">
      <alignment horizontal="center" vertical="center"/>
    </xf>
    <xf numFmtId="181" fontId="163" fillId="0" borderId="0" xfId="0" applyNumberFormat="1" applyFont="1" applyBorder="1" applyAlignment="1">
      <alignment horizontal="center" vertical="center"/>
    </xf>
    <xf numFmtId="0" fontId="75" fillId="0" borderId="0" xfId="103" applyFont="1" applyFill="1" applyBorder="1" applyAlignment="1">
      <alignment vertical="center"/>
      <protection/>
    </xf>
    <xf numFmtId="181" fontId="67" fillId="0" borderId="0" xfId="0" applyNumberFormat="1" applyFont="1" applyBorder="1" applyAlignment="1">
      <alignment horizontal="center" vertical="center"/>
    </xf>
    <xf numFmtId="181" fontId="164" fillId="0" borderId="0" xfId="0" applyNumberFormat="1" applyFont="1" applyBorder="1" applyAlignment="1">
      <alignment horizontal="center" vertical="center"/>
    </xf>
    <xf numFmtId="181" fontId="30" fillId="0" borderId="0" xfId="0" applyNumberFormat="1" applyFont="1" applyFill="1" applyBorder="1" applyAlignment="1">
      <alignment horizontal="center" vertical="center" wrapText="1"/>
    </xf>
    <xf numFmtId="181" fontId="30" fillId="0" borderId="0" xfId="103" applyNumberFormat="1" applyFont="1" applyFill="1" applyBorder="1" applyAlignment="1">
      <alignment horizontal="center" vertical="center"/>
      <protection/>
    </xf>
    <xf numFmtId="181" fontId="67" fillId="0" borderId="0" xfId="75" applyNumberFormat="1" applyFont="1" applyBorder="1" applyAlignment="1">
      <alignment horizontal="right" vertical="center"/>
    </xf>
    <xf numFmtId="181" fontId="165" fillId="0" borderId="0" xfId="0" applyNumberFormat="1" applyFont="1" applyBorder="1" applyAlignment="1">
      <alignment horizontal="center" vertical="center"/>
    </xf>
    <xf numFmtId="181" fontId="67" fillId="0" borderId="0" xfId="0" applyNumberFormat="1" applyFont="1" applyAlignment="1">
      <alignment horizontal="center" vertical="center"/>
    </xf>
    <xf numFmtId="181" fontId="164" fillId="0" borderId="0" xfId="0" applyNumberFormat="1" applyFont="1" applyAlignment="1">
      <alignment horizontal="center" vertical="center"/>
    </xf>
    <xf numFmtId="181" fontId="67" fillId="0" borderId="0" xfId="75" applyNumberFormat="1" applyFont="1" applyAlignment="1">
      <alignment horizontal="right" vertical="center"/>
    </xf>
    <xf numFmtId="181" fontId="165" fillId="0" borderId="0" xfId="0" applyNumberFormat="1" applyFont="1" applyAlignment="1">
      <alignment horizontal="center" vertical="center"/>
    </xf>
    <xf numFmtId="181" fontId="29" fillId="0" borderId="0" xfId="0" applyNumberFormat="1" applyFont="1" applyBorder="1" applyAlignment="1">
      <alignment vertical="center"/>
    </xf>
    <xf numFmtId="181" fontId="66" fillId="0" borderId="0" xfId="75" applyNumberFormat="1" applyFont="1" applyBorder="1" applyAlignment="1">
      <alignment horizontal="right" vertical="center"/>
    </xf>
    <xf numFmtId="181" fontId="66" fillId="0" borderId="0" xfId="0" applyNumberFormat="1" applyFont="1" applyBorder="1" applyAlignment="1">
      <alignment horizontal="left" vertical="center"/>
    </xf>
    <xf numFmtId="181" fontId="66" fillId="0" borderId="0" xfId="0" applyNumberFormat="1" applyFont="1" applyBorder="1" applyAlignment="1">
      <alignment horizontal="center" vertical="center"/>
    </xf>
    <xf numFmtId="181" fontId="66" fillId="0" borderId="0" xfId="0" applyNumberFormat="1" applyFont="1" applyBorder="1" applyAlignment="1">
      <alignment horizontal="center" vertical="center" wrapText="1"/>
    </xf>
    <xf numFmtId="181" fontId="66" fillId="0" borderId="96" xfId="75" applyNumberFormat="1" applyFont="1" applyBorder="1" applyAlignment="1">
      <alignment horizontal="right" vertical="center" wrapText="1"/>
    </xf>
    <xf numFmtId="181" fontId="66" fillId="0" borderId="96" xfId="0" applyNumberFormat="1" applyFont="1" applyBorder="1" applyAlignment="1">
      <alignment horizontal="left" vertical="center"/>
    </xf>
    <xf numFmtId="181" fontId="66" fillId="0" borderId="96" xfId="0" applyNumberFormat="1" applyFont="1" applyBorder="1" applyAlignment="1">
      <alignment horizontal="center" vertical="center"/>
    </xf>
    <xf numFmtId="181" fontId="66" fillId="0" borderId="96" xfId="0" applyNumberFormat="1" applyFont="1" applyBorder="1" applyAlignment="1">
      <alignment horizontal="center" vertical="center" wrapText="1"/>
    </xf>
    <xf numFmtId="181" fontId="80" fillId="0" borderId="0" xfId="75" applyNumberFormat="1" applyFont="1" applyFill="1" applyBorder="1" applyAlignment="1">
      <alignment horizontal="right" vertical="center"/>
    </xf>
    <xf numFmtId="181" fontId="79" fillId="0" borderId="0" xfId="75" applyNumberFormat="1" applyFont="1" applyFill="1" applyBorder="1" applyAlignment="1">
      <alignment horizontal="center" vertical="center" wrapText="1" shrinkToFit="1"/>
    </xf>
    <xf numFmtId="0" fontId="30" fillId="0" borderId="0" xfId="0" applyFont="1" applyAlignment="1">
      <alignment vertical="center" wrapText="1"/>
    </xf>
    <xf numFmtId="0" fontId="34" fillId="0" borderId="29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4" fillId="0" borderId="31" xfId="0" applyFont="1" applyFill="1" applyBorder="1" applyAlignment="1">
      <alignment vertical="center" wrapText="1"/>
    </xf>
    <xf numFmtId="181" fontId="83" fillId="0" borderId="0" xfId="0" applyNumberFormat="1" applyFont="1" applyFill="1" applyBorder="1" applyAlignment="1">
      <alignment horizontal="center"/>
    </xf>
    <xf numFmtId="181" fontId="83" fillId="0" borderId="0" xfId="103" applyNumberFormat="1" applyFont="1" applyFill="1" applyBorder="1" applyAlignment="1">
      <alignment horizontal="right" vertical="center" indent="1"/>
      <protection/>
    </xf>
    <xf numFmtId="181" fontId="67" fillId="0" borderId="0" xfId="75" applyNumberFormat="1" applyFont="1" applyFill="1" applyBorder="1" applyAlignment="1">
      <alignment horizontal="right" vertical="center"/>
    </xf>
    <xf numFmtId="181" fontId="84" fillId="0" borderId="0" xfId="75" applyNumberFormat="1" applyFont="1" applyFill="1" applyBorder="1" applyAlignment="1">
      <alignment vertical="center" wrapText="1"/>
    </xf>
    <xf numFmtId="0" fontId="86" fillId="0" borderId="0" xfId="0" applyFont="1" applyBorder="1" applyAlignment="1">
      <alignment horizontal="left" wrapText="1" indent="1"/>
    </xf>
    <xf numFmtId="3" fontId="86" fillId="0" borderId="0" xfId="0" applyNumberFormat="1" applyFont="1" applyBorder="1" applyAlignment="1">
      <alignment horizontal="center" wrapText="1"/>
    </xf>
    <xf numFmtId="0" fontId="87" fillId="0" borderId="0" xfId="0" applyFont="1" applyFill="1" applyBorder="1" applyAlignment="1">
      <alignment horizontal="center" vertical="top" wrapText="1"/>
    </xf>
    <xf numFmtId="0" fontId="86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left" vertical="center" wrapText="1"/>
    </xf>
    <xf numFmtId="181" fontId="83" fillId="0" borderId="0" xfId="0" applyNumberFormat="1" applyFont="1" applyFill="1" applyBorder="1" applyAlignment="1">
      <alignment horizontal="right" vertical="center" indent="1"/>
    </xf>
    <xf numFmtId="181" fontId="67" fillId="0" borderId="0" xfId="0" applyNumberFormat="1" applyFont="1" applyFill="1" applyBorder="1" applyAlignment="1">
      <alignment horizontal="center" vertical="center"/>
    </xf>
    <xf numFmtId="181" fontId="88" fillId="0" borderId="0" xfId="69" applyNumberFormat="1" applyFont="1" applyBorder="1" applyAlignment="1" applyProtection="1">
      <alignment horizontal="left" vertical="center"/>
      <protection/>
    </xf>
    <xf numFmtId="181" fontId="79" fillId="0" borderId="0" xfId="75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3" fontId="82" fillId="0" borderId="0" xfId="0" applyNumberFormat="1" applyFont="1" applyFill="1" applyBorder="1" applyAlignment="1">
      <alignment horizontal="center" vertical="center"/>
    </xf>
    <xf numFmtId="181" fontId="82" fillId="0" borderId="0" xfId="103" applyNumberFormat="1" applyFont="1" applyFill="1" applyBorder="1" applyAlignment="1">
      <alignment horizontal="right" vertical="center"/>
      <protection/>
    </xf>
    <xf numFmtId="0" fontId="82" fillId="0" borderId="0" xfId="0" applyFont="1" applyFill="1" applyBorder="1" applyAlignment="1">
      <alignment horizontal="center" vertical="top"/>
    </xf>
    <xf numFmtId="181" fontId="82" fillId="0" borderId="0" xfId="0" applyNumberFormat="1" applyFont="1" applyFill="1" applyBorder="1" applyAlignment="1">
      <alignment vertical="center" shrinkToFit="1"/>
    </xf>
    <xf numFmtId="181" fontId="82" fillId="0" borderId="0" xfId="75" applyNumberFormat="1" applyFont="1" applyFill="1" applyBorder="1" applyAlignment="1">
      <alignment horizontal="right" vertical="center"/>
    </xf>
    <xf numFmtId="0" fontId="82" fillId="0" borderId="0" xfId="0" applyFont="1" applyBorder="1" applyAlignment="1">
      <alignment horizontal="left" vertical="center"/>
    </xf>
    <xf numFmtId="181" fontId="82" fillId="0" borderId="0" xfId="0" applyNumberFormat="1" applyFont="1" applyFill="1" applyBorder="1" applyAlignment="1">
      <alignment horizontal="center"/>
    </xf>
    <xf numFmtId="181" fontId="82" fillId="0" borderId="0" xfId="75" applyNumberFormat="1" applyFont="1" applyFill="1" applyBorder="1" applyAlignment="1">
      <alignment vertical="center"/>
    </xf>
    <xf numFmtId="181" fontId="82" fillId="0" borderId="0" xfId="0" applyNumberFormat="1" applyFont="1" applyFill="1" applyBorder="1" applyAlignment="1">
      <alignment horizontal="right" vertical="center"/>
    </xf>
    <xf numFmtId="181" fontId="89" fillId="0" borderId="0" xfId="0" applyNumberFormat="1" applyFont="1" applyBorder="1" applyAlignment="1">
      <alignment vertical="center"/>
    </xf>
    <xf numFmtId="0" fontId="90" fillId="0" borderId="0" xfId="0" applyFont="1" applyBorder="1" applyAlignment="1">
      <alignment horizontal="left"/>
    </xf>
    <xf numFmtId="3" fontId="90" fillId="0" borderId="0" xfId="0" applyNumberFormat="1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 vertical="center"/>
    </xf>
    <xf numFmtId="181" fontId="83" fillId="0" borderId="0" xfId="0" applyNumberFormat="1" applyFont="1" applyFill="1" applyBorder="1" applyAlignment="1">
      <alignment horizontal="right" vertical="center"/>
    </xf>
    <xf numFmtId="181" fontId="83" fillId="0" borderId="0" xfId="103" applyNumberFormat="1" applyFont="1" applyFill="1" applyBorder="1" applyAlignment="1">
      <alignment horizontal="right" vertical="center"/>
      <protection/>
    </xf>
    <xf numFmtId="181" fontId="84" fillId="0" borderId="0" xfId="75" applyNumberFormat="1" applyFont="1" applyFill="1" applyBorder="1" applyAlignment="1">
      <alignment vertical="center"/>
    </xf>
    <xf numFmtId="181" fontId="68" fillId="0" borderId="96" xfId="0" applyNumberFormat="1" applyFont="1" applyBorder="1" applyAlignment="1">
      <alignment horizontal="left" vertical="center"/>
    </xf>
    <xf numFmtId="0" fontId="0" fillId="0" borderId="0" xfId="101" applyFill="1">
      <alignment/>
      <protection/>
    </xf>
    <xf numFmtId="0" fontId="0" fillId="0" borderId="0" xfId="94">
      <alignment/>
      <protection/>
    </xf>
    <xf numFmtId="0" fontId="166" fillId="0" borderId="0" xfId="101" applyFont="1" applyFill="1">
      <alignment/>
      <protection/>
    </xf>
    <xf numFmtId="0" fontId="167" fillId="0" borderId="0" xfId="0" applyNumberFormat="1" applyFont="1" applyAlignment="1">
      <alignment horizontal="center" vertical="center"/>
    </xf>
    <xf numFmtId="0" fontId="166" fillId="0" borderId="0" xfId="94" applyFont="1">
      <alignment/>
      <protection/>
    </xf>
    <xf numFmtId="181" fontId="168" fillId="0" borderId="0" xfId="0" applyNumberFormat="1" applyFont="1" applyBorder="1" applyAlignment="1">
      <alignment horizontal="left" vertical="center"/>
    </xf>
    <xf numFmtId="181" fontId="167" fillId="0" borderId="0" xfId="0" applyNumberFormat="1" applyFont="1" applyBorder="1" applyAlignment="1">
      <alignment horizontal="left" vertical="center"/>
    </xf>
    <xf numFmtId="181" fontId="167" fillId="0" borderId="0" xfId="75" applyNumberFormat="1" applyFont="1" applyBorder="1" applyAlignment="1">
      <alignment horizontal="right" vertical="center"/>
    </xf>
    <xf numFmtId="0" fontId="166" fillId="0" borderId="0" xfId="94" applyFont="1" applyAlignment="1">
      <alignment/>
      <protection/>
    </xf>
    <xf numFmtId="0" fontId="0" fillId="0" borderId="0" xfId="94" applyAlignment="1">
      <alignment/>
      <protection/>
    </xf>
    <xf numFmtId="181" fontId="169" fillId="0" borderId="0" xfId="0" applyNumberFormat="1" applyFont="1" applyBorder="1" applyAlignment="1">
      <alignment horizontal="left" vertical="center"/>
    </xf>
    <xf numFmtId="181" fontId="167" fillId="0" borderId="0" xfId="0" applyNumberFormat="1" applyFont="1" applyBorder="1" applyAlignment="1">
      <alignment horizontal="center" vertical="center"/>
    </xf>
    <xf numFmtId="181" fontId="91" fillId="0" borderId="98" xfId="69" applyNumberFormat="1" applyFont="1" applyBorder="1" applyAlignment="1" applyProtection="1">
      <alignment horizontal="left" vertical="center"/>
      <protection/>
    </xf>
    <xf numFmtId="181" fontId="170" fillId="0" borderId="98" xfId="69" applyNumberFormat="1" applyFont="1" applyBorder="1" applyAlignment="1" applyProtection="1">
      <alignment horizontal="left" vertical="center"/>
      <protection/>
    </xf>
    <xf numFmtId="181" fontId="168" fillId="0" borderId="98" xfId="0" applyNumberFormat="1" applyFont="1" applyBorder="1" applyAlignment="1">
      <alignment horizontal="left" vertical="center"/>
    </xf>
    <xf numFmtId="181" fontId="168" fillId="0" borderId="98" xfId="75" applyNumberFormat="1" applyFont="1" applyBorder="1" applyAlignment="1">
      <alignment horizontal="right" vertical="center"/>
    </xf>
    <xf numFmtId="0" fontId="171" fillId="0" borderId="98" xfId="94" applyFont="1" applyBorder="1" applyAlignment="1">
      <alignment/>
      <protection/>
    </xf>
    <xf numFmtId="181" fontId="28" fillId="0" borderId="96" xfId="0" applyNumberFormat="1" applyFont="1" applyBorder="1" applyAlignment="1">
      <alignment horizontal="center" vertical="center"/>
    </xf>
    <xf numFmtId="181" fontId="28" fillId="0" borderId="96" xfId="0" applyNumberFormat="1" applyFont="1" applyBorder="1" applyAlignment="1">
      <alignment horizontal="center" vertical="center"/>
    </xf>
    <xf numFmtId="0" fontId="30" fillId="0" borderId="0" xfId="94" applyFont="1" applyAlignment="1">
      <alignment/>
      <protection/>
    </xf>
    <xf numFmtId="0" fontId="171" fillId="0" borderId="0" xfId="0" applyFont="1" applyAlignment="1">
      <alignment vertical="center"/>
    </xf>
    <xf numFmtId="181" fontId="172" fillId="0" borderId="0" xfId="0" applyNumberFormat="1" applyFont="1" applyFill="1" applyAlignment="1">
      <alignment vertical="center"/>
    </xf>
    <xf numFmtId="0" fontId="171" fillId="0" borderId="0" xfId="94" applyFont="1" applyAlignment="1">
      <alignment/>
      <protection/>
    </xf>
    <xf numFmtId="181" fontId="173" fillId="0" borderId="0" xfId="0" applyNumberFormat="1" applyFont="1" applyFill="1" applyAlignment="1">
      <alignment vertical="center"/>
    </xf>
    <xf numFmtId="181" fontId="92" fillId="0" borderId="0" xfId="0" applyNumberFormat="1" applyFont="1" applyFill="1" applyAlignment="1">
      <alignment vertical="center"/>
    </xf>
    <xf numFmtId="181" fontId="92" fillId="0" borderId="0" xfId="0" applyNumberFormat="1" applyFont="1" applyFill="1" applyAlignment="1">
      <alignment horizontal="right" vertical="center"/>
    </xf>
    <xf numFmtId="0" fontId="171" fillId="0" borderId="0" xfId="101" applyFont="1" applyFill="1">
      <alignment/>
      <protection/>
    </xf>
    <xf numFmtId="0" fontId="168" fillId="0" borderId="0" xfId="101" applyFont="1" applyFill="1" applyAlignment="1">
      <alignment horizontal="right"/>
      <protection/>
    </xf>
    <xf numFmtId="0" fontId="30" fillId="0" borderId="0" xfId="94" applyFont="1">
      <alignment/>
      <protection/>
    </xf>
    <xf numFmtId="0" fontId="168" fillId="0" borderId="0" xfId="104" applyFont="1" applyFill="1" applyBorder="1" applyAlignment="1">
      <alignment horizontal="center" vertical="center"/>
      <protection/>
    </xf>
    <xf numFmtId="0" fontId="168" fillId="0" borderId="41" xfId="104" applyFont="1" applyFill="1" applyBorder="1" applyAlignment="1">
      <alignment horizontal="center" vertical="center"/>
      <protection/>
    </xf>
    <xf numFmtId="0" fontId="168" fillId="0" borderId="34" xfId="104" applyFont="1" applyFill="1" applyBorder="1" applyAlignment="1">
      <alignment horizontal="center" vertical="center"/>
      <protection/>
    </xf>
    <xf numFmtId="0" fontId="168" fillId="0" borderId="38" xfId="104" applyFont="1" applyFill="1" applyBorder="1" applyAlignment="1">
      <alignment horizontal="center" vertical="center"/>
      <protection/>
    </xf>
    <xf numFmtId="3" fontId="93" fillId="0" borderId="28" xfId="0" applyNumberFormat="1" applyFont="1" applyFill="1" applyBorder="1" applyAlignment="1">
      <alignment horizontal="center" vertical="top" wrapText="1"/>
    </xf>
    <xf numFmtId="3" fontId="154" fillId="0" borderId="28" xfId="0" applyNumberFormat="1" applyFont="1" applyBorder="1" applyAlignment="1">
      <alignment horizontal="center"/>
    </xf>
    <xf numFmtId="3" fontId="93" fillId="0" borderId="54" xfId="0" applyNumberFormat="1" applyFont="1" applyFill="1" applyBorder="1" applyAlignment="1">
      <alignment horizontal="center" vertical="top" wrapText="1"/>
    </xf>
    <xf numFmtId="3" fontId="153" fillId="0" borderId="54" xfId="0" applyNumberFormat="1" applyFont="1" applyBorder="1" applyAlignment="1">
      <alignment horizontal="center"/>
    </xf>
    <xf numFmtId="3" fontId="93" fillId="0" borderId="20" xfId="0" applyNumberFormat="1" applyFont="1" applyFill="1" applyBorder="1" applyAlignment="1">
      <alignment horizontal="center" vertical="top" wrapText="1"/>
    </xf>
    <xf numFmtId="3" fontId="153" fillId="0" borderId="20" xfId="0" applyNumberFormat="1" applyFont="1" applyBorder="1" applyAlignment="1">
      <alignment horizontal="center"/>
    </xf>
    <xf numFmtId="0" fontId="171" fillId="0" borderId="73" xfId="101" applyFont="1" applyFill="1" applyBorder="1" applyAlignment="1">
      <alignment horizontal="left" vertical="center"/>
      <protection/>
    </xf>
    <xf numFmtId="0" fontId="171" fillId="0" borderId="0" xfId="101" applyFont="1" applyFill="1" applyBorder="1" applyAlignment="1">
      <alignment horizontal="left" vertical="center"/>
      <protection/>
    </xf>
    <xf numFmtId="3" fontId="171" fillId="0" borderId="0" xfId="94" applyNumberFormat="1" applyFont="1" applyFill="1" applyBorder="1" applyAlignment="1">
      <alignment horizontal="center" vertical="top" wrapText="1"/>
      <protection/>
    </xf>
    <xf numFmtId="0" fontId="171" fillId="0" borderId="99" xfId="94" applyFont="1" applyFill="1" applyBorder="1" applyAlignment="1" quotePrefix="1">
      <alignment horizontal="left"/>
      <protection/>
    </xf>
    <xf numFmtId="0" fontId="171" fillId="0" borderId="100" xfId="101" applyFont="1" applyFill="1" applyBorder="1" applyAlignment="1">
      <alignment horizontal="left" vertical="center"/>
      <protection/>
    </xf>
    <xf numFmtId="213" fontId="8" fillId="0" borderId="27" xfId="0" applyNumberFormat="1" applyFont="1" applyFill="1" applyBorder="1" applyAlignment="1">
      <alignment horizontal="center"/>
    </xf>
    <xf numFmtId="3" fontId="153" fillId="0" borderId="101" xfId="0" applyNumberFormat="1" applyFont="1" applyBorder="1" applyAlignment="1">
      <alignment horizontal="center"/>
    </xf>
    <xf numFmtId="0" fontId="171" fillId="0" borderId="102" xfId="94" applyFont="1" applyFill="1" applyBorder="1" applyAlignment="1" quotePrefix="1">
      <alignment horizontal="left"/>
      <protection/>
    </xf>
    <xf numFmtId="0" fontId="171" fillId="0" borderId="103" xfId="101" applyFont="1" applyFill="1" applyBorder="1" applyAlignment="1">
      <alignment horizontal="left" vertical="center"/>
      <protection/>
    </xf>
    <xf numFmtId="213" fontId="8" fillId="0" borderId="30" xfId="0" applyNumberFormat="1" applyFont="1" applyFill="1" applyBorder="1" applyAlignment="1">
      <alignment horizontal="center"/>
    </xf>
    <xf numFmtId="3" fontId="153" fillId="0" borderId="104" xfId="0" applyNumberFormat="1" applyFont="1" applyBorder="1" applyAlignment="1">
      <alignment horizontal="center"/>
    </xf>
    <xf numFmtId="0" fontId="171" fillId="0" borderId="105" xfId="94" applyFont="1" applyFill="1" applyBorder="1" applyAlignment="1" quotePrefix="1">
      <alignment horizontal="left"/>
      <protection/>
    </xf>
    <xf numFmtId="0" fontId="171" fillId="0" borderId="106" xfId="101" applyFont="1" applyFill="1" applyBorder="1" applyAlignment="1">
      <alignment horizontal="left" vertical="center"/>
      <protection/>
    </xf>
    <xf numFmtId="213" fontId="8" fillId="0" borderId="32" xfId="0" applyNumberFormat="1" applyFont="1" applyFill="1" applyBorder="1" applyAlignment="1">
      <alignment horizontal="center"/>
    </xf>
    <xf numFmtId="3" fontId="153" fillId="0" borderId="107" xfId="0" applyNumberFormat="1" applyFont="1" applyBorder="1" applyAlignment="1">
      <alignment horizontal="center"/>
    </xf>
    <xf numFmtId="213" fontId="8" fillId="0" borderId="100" xfId="0" applyNumberFormat="1" applyFont="1" applyFill="1" applyBorder="1" applyAlignment="1">
      <alignment horizontal="center"/>
    </xf>
    <xf numFmtId="3" fontId="171" fillId="0" borderId="28" xfId="0" applyNumberFormat="1" applyFont="1" applyBorder="1" applyAlignment="1">
      <alignment horizontal="center" wrapText="1"/>
    </xf>
    <xf numFmtId="213" fontId="8" fillId="0" borderId="103" xfId="0" applyNumberFormat="1" applyFont="1" applyFill="1" applyBorder="1" applyAlignment="1">
      <alignment horizontal="center"/>
    </xf>
    <xf numFmtId="3" fontId="171" fillId="0" borderId="54" xfId="0" applyNumberFormat="1" applyFont="1" applyBorder="1" applyAlignment="1">
      <alignment horizontal="center" wrapText="1"/>
    </xf>
    <xf numFmtId="213" fontId="8" fillId="0" borderId="106" xfId="0" applyNumberFormat="1" applyFont="1" applyFill="1" applyBorder="1" applyAlignment="1">
      <alignment horizontal="center"/>
    </xf>
    <xf numFmtId="3" fontId="171" fillId="0" borderId="20" xfId="0" applyNumberFormat="1" applyFont="1" applyBorder="1" applyAlignment="1">
      <alignment horizontal="center" wrapText="1"/>
    </xf>
    <xf numFmtId="0" fontId="171" fillId="0" borderId="34" xfId="94" applyFont="1" applyFill="1" applyBorder="1" applyAlignment="1">
      <alignment horizontal="left"/>
      <protection/>
    </xf>
    <xf numFmtId="3" fontId="171" fillId="0" borderId="28" xfId="94" applyNumberFormat="1" applyFont="1" applyFill="1" applyBorder="1" applyAlignment="1">
      <alignment horizontal="center"/>
      <protection/>
    </xf>
    <xf numFmtId="0" fontId="171" fillId="0" borderId="36" xfId="94" applyFont="1" applyFill="1" applyBorder="1" applyAlignment="1">
      <alignment horizontal="left"/>
      <protection/>
    </xf>
    <xf numFmtId="3" fontId="171" fillId="0" borderId="54" xfId="94" applyNumberFormat="1" applyFont="1" applyFill="1" applyBorder="1" applyAlignment="1">
      <alignment horizontal="center"/>
      <protection/>
    </xf>
    <xf numFmtId="0" fontId="171" fillId="0" borderId="38" xfId="94" applyNumberFormat="1" applyFont="1" applyFill="1" applyBorder="1" applyAlignment="1">
      <alignment horizontal="left" wrapText="1"/>
      <protection/>
    </xf>
    <xf numFmtId="3" fontId="171" fillId="0" borderId="20" xfId="94" applyNumberFormat="1" applyFont="1" applyFill="1" applyBorder="1" applyAlignment="1">
      <alignment horizontal="center"/>
      <protection/>
    </xf>
    <xf numFmtId="0" fontId="171" fillId="0" borderId="41" xfId="94" applyNumberFormat="1" applyFont="1" applyFill="1" applyBorder="1" applyAlignment="1">
      <alignment horizontal="left" wrapText="1"/>
      <protection/>
    </xf>
    <xf numFmtId="0" fontId="171" fillId="0" borderId="41" xfId="94" applyFont="1" applyFill="1" applyBorder="1" applyAlignment="1">
      <alignment horizontal="center"/>
      <protection/>
    </xf>
    <xf numFmtId="0" fontId="171" fillId="0" borderId="73" xfId="103" applyFont="1" applyFill="1" applyBorder="1" applyAlignment="1">
      <alignment horizontal="left" vertical="top" wrapText="1"/>
      <protection/>
    </xf>
    <xf numFmtId="0" fontId="171" fillId="0" borderId="0" xfId="103" applyFont="1" applyFill="1" applyBorder="1" applyAlignment="1">
      <alignment horizontal="left" vertical="top" wrapText="1"/>
      <protection/>
    </xf>
    <xf numFmtId="0" fontId="171" fillId="0" borderId="108" xfId="103" applyFont="1" applyFill="1" applyBorder="1" applyAlignment="1">
      <alignment horizontal="left" vertical="top" wrapText="1"/>
      <protection/>
    </xf>
    <xf numFmtId="3" fontId="171" fillId="0" borderId="36" xfId="94" applyNumberFormat="1" applyFont="1" applyFill="1" applyBorder="1" applyAlignment="1">
      <alignment horizontal="center"/>
      <protection/>
    </xf>
    <xf numFmtId="3" fontId="171" fillId="0" borderId="62" xfId="94" applyNumberFormat="1" applyFont="1" applyFill="1" applyBorder="1" applyAlignment="1">
      <alignment horizontal="center"/>
      <protection/>
    </xf>
    <xf numFmtId="213" fontId="8" fillId="0" borderId="101" xfId="0" applyNumberFormat="1" applyFont="1" applyFill="1" applyBorder="1" applyAlignment="1">
      <alignment horizontal="center"/>
    </xf>
    <xf numFmtId="213" fontId="8" fillId="0" borderId="104" xfId="0" applyNumberFormat="1" applyFont="1" applyFill="1" applyBorder="1" applyAlignment="1">
      <alignment horizontal="center"/>
    </xf>
    <xf numFmtId="213" fontId="8" fillId="0" borderId="107" xfId="0" applyNumberFormat="1" applyFont="1" applyFill="1" applyBorder="1" applyAlignment="1">
      <alignment horizontal="center"/>
    </xf>
    <xf numFmtId="0" fontId="171" fillId="0" borderId="0" xfId="94" applyFont="1" applyFill="1">
      <alignment/>
      <protection/>
    </xf>
    <xf numFmtId="0" fontId="171" fillId="0" borderId="0" xfId="94" applyFont="1">
      <alignment/>
      <protection/>
    </xf>
    <xf numFmtId="0" fontId="92" fillId="0" borderId="0" xfId="94" applyFont="1" applyFill="1" applyBorder="1" applyAlignment="1">
      <alignment vertical="center"/>
      <protection/>
    </xf>
    <xf numFmtId="0" fontId="32" fillId="0" borderId="0" xfId="94" applyFont="1" applyFill="1" applyBorder="1" applyAlignment="1">
      <alignment horizontal="center" vertical="center"/>
      <protection/>
    </xf>
    <xf numFmtId="0" fontId="30" fillId="0" borderId="0" xfId="94" applyFont="1" applyFill="1" applyBorder="1" applyAlignment="1">
      <alignment vertical="center"/>
      <protection/>
    </xf>
    <xf numFmtId="0" fontId="28" fillId="0" borderId="0" xfId="94" applyFont="1" applyFill="1" applyBorder="1" applyAlignment="1">
      <alignment vertical="center"/>
      <protection/>
    </xf>
    <xf numFmtId="0" fontId="28" fillId="0" borderId="0" xfId="94" applyFont="1" applyFill="1" applyBorder="1" applyAlignment="1">
      <alignment horizontal="center" vertical="center"/>
      <protection/>
    </xf>
    <xf numFmtId="0" fontId="28" fillId="0" borderId="0" xfId="94" applyFont="1" applyFill="1" applyAlignment="1">
      <alignment vertical="center"/>
      <protection/>
    </xf>
    <xf numFmtId="0" fontId="28" fillId="0" borderId="0" xfId="94" applyFont="1" applyFill="1" applyAlignment="1">
      <alignment horizontal="center" vertical="center"/>
      <protection/>
    </xf>
    <xf numFmtId="0" fontId="70" fillId="0" borderId="0" xfId="70" applyFont="1" applyFill="1" applyAlignment="1">
      <alignment vertical="center"/>
    </xf>
    <xf numFmtId="0" fontId="30" fillId="0" borderId="0" xfId="94" applyFont="1" applyFill="1" applyAlignment="1">
      <alignment horizontal="center" vertical="center"/>
      <protection/>
    </xf>
    <xf numFmtId="0" fontId="30" fillId="0" borderId="0" xfId="94" applyFont="1" applyFill="1" applyBorder="1" applyAlignment="1">
      <alignment horizontal="center" vertical="center"/>
      <protection/>
    </xf>
    <xf numFmtId="0" fontId="30" fillId="0" borderId="0" xfId="94" applyFont="1" applyFill="1">
      <alignment/>
      <protection/>
    </xf>
    <xf numFmtId="0" fontId="0" fillId="0" borderId="0" xfId="94" applyFill="1">
      <alignment/>
      <protection/>
    </xf>
    <xf numFmtId="0" fontId="0" fillId="0" borderId="0" xfId="101">
      <alignment/>
      <protection/>
    </xf>
    <xf numFmtId="181" fontId="9" fillId="0" borderId="0" xfId="0" applyNumberFormat="1" applyFont="1" applyBorder="1" applyAlignment="1">
      <alignment vertical="center"/>
    </xf>
    <xf numFmtId="181" fontId="65" fillId="0" borderId="0" xfId="0" applyNumberFormat="1" applyFont="1" applyBorder="1" applyAlignment="1">
      <alignment vertical="center"/>
    </xf>
    <xf numFmtId="181" fontId="77" fillId="0" borderId="0" xfId="69" applyNumberFormat="1" applyFont="1" applyBorder="1" applyAlignment="1" applyProtection="1">
      <alignment vertical="center"/>
      <protection/>
    </xf>
    <xf numFmtId="0" fontId="8" fillId="0" borderId="0" xfId="101" applyFont="1">
      <alignment/>
      <protection/>
    </xf>
    <xf numFmtId="0" fontId="20" fillId="0" borderId="0" xfId="94" applyFont="1" applyFill="1" applyBorder="1" applyAlignment="1">
      <alignment horizontal="center" vertical="center"/>
      <protection/>
    </xf>
    <xf numFmtId="0" fontId="8" fillId="0" borderId="0" xfId="101" applyFont="1" applyFill="1">
      <alignment/>
      <protection/>
    </xf>
    <xf numFmtId="0" fontId="94" fillId="0" borderId="0" xfId="94" applyFont="1" applyFill="1" applyBorder="1" applyAlignment="1">
      <alignment horizontal="center" vertical="center"/>
      <protection/>
    </xf>
    <xf numFmtId="0" fontId="24" fillId="0" borderId="0" xfId="94" applyFont="1" applyFill="1" applyBorder="1" applyAlignment="1">
      <alignment horizontal="center" vertical="center"/>
      <protection/>
    </xf>
    <xf numFmtId="0" fontId="0" fillId="0" borderId="0" xfId="94" applyFont="1" applyFill="1" applyBorder="1" applyAlignment="1">
      <alignment horizontal="center" vertical="center"/>
      <protection/>
    </xf>
    <xf numFmtId="181" fontId="65" fillId="0" borderId="0" xfId="0" applyNumberFormat="1" applyFont="1" applyBorder="1" applyAlignment="1">
      <alignment horizontal="center" vertical="center"/>
    </xf>
    <xf numFmtId="181" fontId="81" fillId="0" borderId="0" xfId="75" applyNumberFormat="1" applyFont="1" applyFill="1" applyBorder="1" applyAlignment="1">
      <alignment horizontal="center" vertical="center" wrapText="1"/>
    </xf>
    <xf numFmtId="0" fontId="171" fillId="0" borderId="108" xfId="94" applyFont="1" applyFill="1" applyBorder="1" applyAlignment="1">
      <alignment horizontal="left"/>
      <protection/>
    </xf>
    <xf numFmtId="181" fontId="174" fillId="0" borderId="0" xfId="0" applyNumberFormat="1" applyFont="1" applyAlignment="1">
      <alignment horizontal="center" vertical="center"/>
    </xf>
    <xf numFmtId="181" fontId="160" fillId="0" borderId="60" xfId="0" applyNumberFormat="1" applyFont="1" applyBorder="1" applyAlignment="1">
      <alignment horizontal="center" vertical="center" shrinkToFit="1"/>
    </xf>
    <xf numFmtId="181" fontId="34" fillId="0" borderId="60" xfId="0" applyNumberFormat="1" applyFont="1" applyFill="1" applyBorder="1" applyAlignment="1">
      <alignment horizontal="center" vertical="center" shrinkToFit="1"/>
    </xf>
    <xf numFmtId="181" fontId="34" fillId="0" borderId="109" xfId="75" applyNumberFormat="1" applyFont="1" applyFill="1" applyBorder="1" applyAlignment="1">
      <alignment horizontal="center" vertical="center" shrinkToFit="1"/>
    </xf>
    <xf numFmtId="0" fontId="34" fillId="0" borderId="26" xfId="103" applyFont="1" applyFill="1" applyBorder="1" applyAlignment="1">
      <alignment vertical="center"/>
      <protection/>
    </xf>
    <xf numFmtId="3" fontId="161" fillId="0" borderId="27" xfId="102" applyNumberFormat="1" applyFont="1" applyFill="1" applyBorder="1" applyAlignment="1" applyProtection="1">
      <alignment horizontal="center"/>
      <protection hidden="1"/>
    </xf>
    <xf numFmtId="181" fontId="34" fillId="0" borderId="27" xfId="0" applyNumberFormat="1" applyFont="1" applyFill="1" applyBorder="1" applyAlignment="1">
      <alignment horizontal="center" vertical="center"/>
    </xf>
    <xf numFmtId="181" fontId="34" fillId="0" borderId="28" xfId="103" applyNumberFormat="1" applyFont="1" applyFill="1" applyBorder="1" applyAlignment="1">
      <alignment horizontal="center" vertical="center"/>
      <protection/>
    </xf>
    <xf numFmtId="3" fontId="161" fillId="0" borderId="27" xfId="102" applyNumberFormat="1" applyFont="1" applyFill="1" applyBorder="1" applyAlignment="1" applyProtection="1">
      <alignment horizontal="center"/>
      <protection hidden="1" locked="0"/>
    </xf>
    <xf numFmtId="0" fontId="34" fillId="0" borderId="29" xfId="103" applyFont="1" applyFill="1" applyBorder="1" applyAlignment="1">
      <alignment vertical="center"/>
      <protection/>
    </xf>
    <xf numFmtId="181" fontId="34" fillId="0" borderId="54" xfId="103" applyNumberFormat="1" applyFont="1" applyFill="1" applyBorder="1" applyAlignment="1">
      <alignment horizontal="center" vertical="center"/>
      <protection/>
    </xf>
    <xf numFmtId="0" fontId="48" fillId="0" borderId="29" xfId="103" applyFont="1" applyFill="1" applyBorder="1" applyAlignment="1">
      <alignment vertical="center"/>
      <protection/>
    </xf>
    <xf numFmtId="3" fontId="161" fillId="0" borderId="30" xfId="0" applyNumberFormat="1" applyFont="1" applyFill="1" applyBorder="1" applyAlignment="1" applyProtection="1">
      <alignment horizontal="center" vertical="center"/>
      <protection locked="0"/>
    </xf>
    <xf numFmtId="181" fontId="34" fillId="0" borderId="54" xfId="0" applyNumberFormat="1" applyFont="1" applyFill="1" applyBorder="1" applyAlignment="1">
      <alignment horizontal="center" vertical="center"/>
    </xf>
    <xf numFmtId="0" fontId="34" fillId="0" borderId="31" xfId="103" applyFont="1" applyFill="1" applyBorder="1" applyAlignment="1">
      <alignment vertical="center"/>
      <protection/>
    </xf>
    <xf numFmtId="3" fontId="161" fillId="0" borderId="32" xfId="102" applyNumberFormat="1" applyFont="1" applyFill="1" applyBorder="1" applyAlignment="1" applyProtection="1">
      <alignment horizontal="center" vertical="center"/>
      <protection hidden="1" locked="0"/>
    </xf>
    <xf numFmtId="181" fontId="34" fillId="0" borderId="32" xfId="0" applyNumberFormat="1" applyFont="1" applyFill="1" applyBorder="1" applyAlignment="1">
      <alignment horizontal="center" vertical="center"/>
    </xf>
    <xf numFmtId="181" fontId="34" fillId="0" borderId="20" xfId="103" applyNumberFormat="1" applyFont="1" applyFill="1" applyBorder="1" applyAlignment="1">
      <alignment horizontal="center" vertical="center"/>
      <protection/>
    </xf>
    <xf numFmtId="0" fontId="75" fillId="0" borderId="0" xfId="103" applyFont="1" applyFill="1" applyBorder="1" applyAlignment="1">
      <alignment vertical="center" wrapText="1"/>
      <protection/>
    </xf>
    <xf numFmtId="3" fontId="161" fillId="0" borderId="32" xfId="0" applyNumberFormat="1" applyFont="1" applyFill="1" applyBorder="1" applyAlignment="1">
      <alignment horizontal="center" vertical="center" wrapText="1"/>
    </xf>
    <xf numFmtId="0" fontId="29" fillId="0" borderId="0" xfId="103" applyFont="1" applyFill="1" applyBorder="1" applyAlignment="1">
      <alignment vertical="center"/>
      <protection/>
    </xf>
    <xf numFmtId="181" fontId="77" fillId="0" borderId="96" xfId="69" applyNumberFormat="1" applyFont="1" applyBorder="1" applyAlignment="1" applyProtection="1">
      <alignment vertical="center"/>
      <protection/>
    </xf>
    <xf numFmtId="181" fontId="79" fillId="0" borderId="27" xfId="0" applyNumberFormat="1" applyFont="1" applyBorder="1" applyAlignment="1">
      <alignment horizontal="center" vertical="center" shrinkToFit="1"/>
    </xf>
    <xf numFmtId="181" fontId="79" fillId="0" borderId="32" xfId="0" applyNumberFormat="1" applyFont="1" applyBorder="1" applyAlignment="1">
      <alignment horizontal="center" vertical="center" shrinkToFit="1"/>
    </xf>
    <xf numFmtId="181" fontId="81" fillId="0" borderId="32" xfId="0" applyNumberFormat="1" applyFont="1" applyFill="1" applyBorder="1" applyAlignment="1">
      <alignment horizontal="center" vertical="center" wrapText="1" shrinkToFit="1"/>
    </xf>
    <xf numFmtId="181" fontId="81" fillId="0" borderId="20" xfId="75" applyNumberFormat="1" applyFont="1" applyFill="1" applyBorder="1" applyAlignment="1">
      <alignment horizontal="center" vertical="center" wrapText="1" shrinkToFit="1"/>
    </xf>
    <xf numFmtId="0" fontId="34" fillId="0" borderId="26" xfId="0" applyFont="1" applyFill="1" applyBorder="1" applyAlignment="1">
      <alignment vertical="center"/>
    </xf>
    <xf numFmtId="3" fontId="161" fillId="0" borderId="34" xfId="0" applyNumberFormat="1" applyFont="1" applyFill="1" applyBorder="1" applyAlignment="1">
      <alignment horizontal="center" vertical="center"/>
    </xf>
    <xf numFmtId="181" fontId="48" fillId="0" borderId="33" xfId="75" applyNumberFormat="1" applyFont="1" applyFill="1" applyBorder="1" applyAlignment="1">
      <alignment horizontal="center" vertical="center"/>
    </xf>
    <xf numFmtId="181" fontId="34" fillId="0" borderId="58" xfId="75" applyNumberFormat="1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vertical="center"/>
    </xf>
    <xf numFmtId="3" fontId="161" fillId="0" borderId="63" xfId="0" applyNumberFormat="1" applyFont="1" applyFill="1" applyBorder="1" applyAlignment="1">
      <alignment horizontal="center" vertical="center"/>
    </xf>
    <xf numFmtId="181" fontId="175" fillId="0" borderId="58" xfId="75" applyNumberFormat="1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vertical="center"/>
    </xf>
    <xf numFmtId="3" fontId="161" fillId="0" borderId="36" xfId="0" applyNumberFormat="1" applyFont="1" applyFill="1" applyBorder="1" applyAlignment="1">
      <alignment horizontal="center" vertical="center"/>
    </xf>
    <xf numFmtId="181" fontId="48" fillId="0" borderId="35" xfId="75" applyNumberFormat="1" applyFont="1" applyFill="1" applyBorder="1" applyAlignment="1">
      <alignment horizontal="center" vertical="center"/>
    </xf>
    <xf numFmtId="181" fontId="34" fillId="0" borderId="37" xfId="75" applyNumberFormat="1" applyFont="1" applyFill="1" applyBorder="1" applyAlignment="1">
      <alignment horizontal="center" vertical="center"/>
    </xf>
    <xf numFmtId="181" fontId="175" fillId="0" borderId="37" xfId="75" applyNumberFormat="1" applyFont="1" applyFill="1" applyBorder="1" applyAlignment="1">
      <alignment horizontal="center" vertical="center"/>
    </xf>
    <xf numFmtId="3" fontId="175" fillId="0" borderId="37" xfId="0" applyNumberFormat="1" applyFont="1" applyFill="1" applyBorder="1" applyAlignment="1">
      <alignment horizontal="center" vertical="center"/>
    </xf>
    <xf numFmtId="181" fontId="33" fillId="0" borderId="0" xfId="0" applyNumberFormat="1" applyFont="1" applyBorder="1" applyAlignment="1">
      <alignment vertical="center"/>
    </xf>
    <xf numFmtId="181" fontId="33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34" fillId="0" borderId="31" xfId="0" applyFont="1" applyFill="1" applyBorder="1" applyAlignment="1">
      <alignment vertical="center"/>
    </xf>
    <xf numFmtId="3" fontId="161" fillId="0" borderId="38" xfId="0" applyNumberFormat="1" applyFont="1" applyFill="1" applyBorder="1" applyAlignment="1">
      <alignment horizontal="center" vertical="center"/>
    </xf>
    <xf numFmtId="181" fontId="175" fillId="0" borderId="39" xfId="75" applyNumberFormat="1" applyFont="1" applyFill="1" applyBorder="1" applyAlignment="1">
      <alignment horizontal="center" vertical="center"/>
    </xf>
    <xf numFmtId="3" fontId="161" fillId="0" borderId="38" xfId="0" applyNumberFormat="1" applyFont="1" applyFill="1" applyBorder="1" applyAlignment="1">
      <alignment horizontal="center" vertical="center" wrapText="1"/>
    </xf>
    <xf numFmtId="181" fontId="48" fillId="0" borderId="57" xfId="75" applyNumberFormat="1" applyFont="1" applyFill="1" applyBorder="1" applyAlignment="1">
      <alignment horizontal="center" vertical="center"/>
    </xf>
    <xf numFmtId="181" fontId="34" fillId="0" borderId="39" xfId="75" applyNumberFormat="1" applyFont="1" applyFill="1" applyBorder="1" applyAlignment="1">
      <alignment horizontal="center" vertical="center"/>
    </xf>
    <xf numFmtId="181" fontId="29" fillId="0" borderId="0" xfId="75" applyNumberFormat="1" applyFont="1" applyFill="1" applyBorder="1" applyAlignment="1">
      <alignment horizontal="left" vertical="center"/>
    </xf>
    <xf numFmtId="181" fontId="34" fillId="0" borderId="0" xfId="75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3" fontId="86" fillId="0" borderId="0" xfId="0" applyNumberFormat="1" applyFont="1" applyBorder="1" applyAlignment="1">
      <alignment horizontal="center"/>
    </xf>
    <xf numFmtId="0" fontId="87" fillId="0" borderId="0" xfId="0" applyFont="1" applyFill="1" applyBorder="1" applyAlignment="1">
      <alignment horizontal="center" vertical="top"/>
    </xf>
    <xf numFmtId="181" fontId="81" fillId="0" borderId="0" xfId="75" applyNumberFormat="1" applyFont="1" applyFill="1" applyBorder="1" applyAlignment="1">
      <alignment horizontal="center" vertical="center"/>
    </xf>
    <xf numFmtId="181" fontId="79" fillId="0" borderId="23" xfId="0" applyNumberFormat="1" applyFont="1" applyBorder="1" applyAlignment="1">
      <alignment horizontal="center" vertical="center" shrinkToFit="1"/>
    </xf>
    <xf numFmtId="181" fontId="81" fillId="0" borderId="23" xfId="0" applyNumberFormat="1" applyFont="1" applyFill="1" applyBorder="1" applyAlignment="1">
      <alignment horizontal="center" vertical="center" shrinkToFit="1"/>
    </xf>
    <xf numFmtId="181" fontId="81" fillId="0" borderId="23" xfId="75" applyNumberFormat="1" applyFont="1" applyFill="1" applyBorder="1" applyAlignment="1">
      <alignment horizontal="center" vertical="center" shrinkToFit="1"/>
    </xf>
    <xf numFmtId="181" fontId="34" fillId="0" borderId="58" xfId="0" applyNumberFormat="1" applyFont="1" applyFill="1" applyBorder="1" applyAlignment="1">
      <alignment horizontal="center" vertical="center"/>
    </xf>
    <xf numFmtId="181" fontId="34" fillId="0" borderId="58" xfId="103" applyNumberFormat="1" applyFont="1" applyFill="1" applyBorder="1" applyAlignment="1">
      <alignment horizontal="center" vertical="center"/>
      <protection/>
    </xf>
    <xf numFmtId="181" fontId="34" fillId="0" borderId="58" xfId="0" applyNumberFormat="1" applyFont="1" applyFill="1" applyBorder="1" applyAlignment="1">
      <alignment horizontal="center" vertical="center" wrapText="1"/>
    </xf>
    <xf numFmtId="181" fontId="34" fillId="0" borderId="37" xfId="0" applyNumberFormat="1" applyFont="1" applyFill="1" applyBorder="1" applyAlignment="1">
      <alignment horizontal="center" vertical="center"/>
    </xf>
    <xf numFmtId="181" fontId="34" fillId="0" borderId="37" xfId="103" applyNumberFormat="1" applyFont="1" applyFill="1" applyBorder="1" applyAlignment="1">
      <alignment horizontal="center" vertical="center"/>
      <protection/>
    </xf>
    <xf numFmtId="181" fontId="34" fillId="0" borderId="37" xfId="0" applyNumberFormat="1" applyFont="1" applyFill="1" applyBorder="1" applyAlignment="1">
      <alignment horizontal="center" vertical="center" wrapText="1"/>
    </xf>
    <xf numFmtId="181" fontId="34" fillId="0" borderId="39" xfId="0" applyNumberFormat="1" applyFont="1" applyFill="1" applyBorder="1" applyAlignment="1">
      <alignment horizontal="center" vertical="center" wrapText="1"/>
    </xf>
    <xf numFmtId="181" fontId="34" fillId="0" borderId="39" xfId="103" applyNumberFormat="1" applyFont="1" applyFill="1" applyBorder="1" applyAlignment="1">
      <alignment horizontal="center" vertical="center"/>
      <protection/>
    </xf>
    <xf numFmtId="181" fontId="34" fillId="0" borderId="3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horizontal="center" vertical="center"/>
    </xf>
    <xf numFmtId="181" fontId="34" fillId="0" borderId="0" xfId="0" applyNumberFormat="1" applyFont="1" applyFill="1" applyBorder="1" applyAlignment="1">
      <alignment vertical="center" shrinkToFit="1"/>
    </xf>
    <xf numFmtId="0" fontId="29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181" fontId="9" fillId="0" borderId="0" xfId="75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left" vertical="center"/>
    </xf>
    <xf numFmtId="181" fontId="9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181" fontId="96" fillId="0" borderId="96" xfId="69" applyNumberFormat="1" applyFont="1" applyBorder="1" applyAlignment="1" applyProtection="1">
      <alignment vertical="center"/>
      <protection/>
    </xf>
    <xf numFmtId="0" fontId="47" fillId="0" borderId="96" xfId="0" applyFont="1" applyBorder="1" applyAlignment="1">
      <alignment vertical="center"/>
    </xf>
    <xf numFmtId="181" fontId="9" fillId="0" borderId="96" xfId="0" applyNumberFormat="1" applyFont="1" applyBorder="1" applyAlignment="1">
      <alignment horizontal="left" vertical="center"/>
    </xf>
    <xf numFmtId="181" fontId="9" fillId="0" borderId="96" xfId="0" applyNumberFormat="1" applyFont="1" applyBorder="1" applyAlignment="1">
      <alignment horizontal="center" vertical="center"/>
    </xf>
    <xf numFmtId="181" fontId="9" fillId="0" borderId="96" xfId="0" applyNumberFormat="1" applyFont="1" applyBorder="1" applyAlignment="1">
      <alignment horizontal="center" vertical="center"/>
    </xf>
    <xf numFmtId="181" fontId="85" fillId="0" borderId="0" xfId="0" applyNumberFormat="1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181" fontId="85" fillId="0" borderId="0" xfId="0" applyNumberFormat="1" applyFont="1" applyFill="1" applyAlignment="1">
      <alignment vertical="center"/>
    </xf>
    <xf numFmtId="181" fontId="100" fillId="0" borderId="0" xfId="0" applyNumberFormat="1" applyFont="1" applyFill="1" applyAlignment="1">
      <alignment vertical="center"/>
    </xf>
    <xf numFmtId="181" fontId="100" fillId="0" borderId="0" xfId="0" applyNumberFormat="1" applyFont="1" applyFill="1" applyAlignment="1">
      <alignment horizontal="right" vertical="center"/>
    </xf>
    <xf numFmtId="181" fontId="29" fillId="0" borderId="40" xfId="0" applyNumberFormat="1" applyFont="1" applyBorder="1" applyAlignment="1">
      <alignment horizontal="center" vertical="center" shrinkToFit="1"/>
    </xf>
    <xf numFmtId="181" fontId="34" fillId="0" borderId="53" xfId="75" applyNumberFormat="1" applyFont="1" applyFill="1" applyBorder="1" applyAlignment="1">
      <alignment horizontal="right" vertical="center"/>
    </xf>
    <xf numFmtId="181" fontId="29" fillId="0" borderId="110" xfId="0" applyNumberFormat="1" applyFont="1" applyBorder="1" applyAlignment="1">
      <alignment horizontal="center" vertical="center" shrinkToFit="1"/>
    </xf>
    <xf numFmtId="181" fontId="29" fillId="0" borderId="111" xfId="0" applyNumberFormat="1" applyFont="1" applyBorder="1" applyAlignment="1">
      <alignment horizontal="center" vertical="center" shrinkToFit="1"/>
    </xf>
    <xf numFmtId="181" fontId="34" fillId="0" borderId="23" xfId="0" applyNumberFormat="1" applyFont="1" applyFill="1" applyBorder="1" applyAlignment="1">
      <alignment horizontal="center" vertical="center" shrinkToFit="1"/>
    </xf>
    <xf numFmtId="181" fontId="34" fillId="0" borderId="22" xfId="75" applyNumberFormat="1" applyFont="1" applyFill="1" applyBorder="1" applyAlignment="1">
      <alignment horizontal="center" vertical="center" shrinkToFit="1"/>
    </xf>
    <xf numFmtId="181" fontId="29" fillId="0" borderId="53" xfId="75" applyNumberFormat="1" applyFont="1" applyFill="1" applyBorder="1" applyAlignment="1">
      <alignment horizontal="center" vertical="center" shrinkToFit="1"/>
    </xf>
    <xf numFmtId="181" fontId="29" fillId="0" borderId="112" xfId="0" applyNumberFormat="1" applyFont="1" applyBorder="1" applyAlignment="1">
      <alignment horizontal="center" vertical="center" shrinkToFit="1"/>
    </xf>
    <xf numFmtId="181" fontId="34" fillId="0" borderId="112" xfId="0" applyNumberFormat="1" applyFont="1" applyFill="1" applyBorder="1" applyAlignment="1">
      <alignment horizontal="center" vertical="center" shrinkToFit="1"/>
    </xf>
    <xf numFmtId="181" fontId="34" fillId="0" borderId="113" xfId="75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25" xfId="0" applyFont="1" applyFill="1" applyBorder="1" applyAlignment="1">
      <alignment vertical="center"/>
    </xf>
    <xf numFmtId="0" fontId="34" fillId="0" borderId="25" xfId="0" applyNumberFormat="1" applyFont="1" applyFill="1" applyBorder="1" applyAlignment="1">
      <alignment horizontal="center" vertical="center"/>
    </xf>
    <xf numFmtId="3" fontId="161" fillId="0" borderId="28" xfId="0" applyNumberFormat="1" applyFont="1" applyFill="1" applyBorder="1" applyAlignment="1" applyProtection="1">
      <alignment horizontal="center" vertical="center"/>
      <protection locked="0"/>
    </xf>
    <xf numFmtId="181" fontId="34" fillId="0" borderId="33" xfId="75" applyNumberFormat="1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top"/>
    </xf>
    <xf numFmtId="0" fontId="34" fillId="0" borderId="27" xfId="0" applyNumberFormat="1" applyFont="1" applyFill="1" applyBorder="1" applyAlignment="1">
      <alignment horizontal="center" vertical="center"/>
    </xf>
    <xf numFmtId="172" fontId="34" fillId="0" borderId="27" xfId="0" applyNumberFormat="1" applyFont="1" applyFill="1" applyBorder="1" applyAlignment="1">
      <alignment horizontal="center" vertical="center"/>
    </xf>
    <xf numFmtId="3" fontId="161" fillId="0" borderId="27" xfId="0" applyNumberFormat="1" applyFont="1" applyFill="1" applyBorder="1" applyAlignment="1" applyProtection="1">
      <alignment horizontal="center" vertical="center"/>
      <protection locked="0"/>
    </xf>
    <xf numFmtId="181" fontId="48" fillId="0" borderId="58" xfId="75" applyNumberFormat="1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vertical="center"/>
    </xf>
    <xf numFmtId="0" fontId="34" fillId="0" borderId="30" xfId="0" applyNumberFormat="1" applyFont="1" applyFill="1" applyBorder="1" applyAlignment="1">
      <alignment horizontal="center" vertical="center"/>
    </xf>
    <xf numFmtId="3" fontId="161" fillId="0" borderId="54" xfId="0" applyNumberFormat="1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>
      <alignment horizontal="center" vertical="center"/>
    </xf>
    <xf numFmtId="181" fontId="48" fillId="0" borderId="37" xfId="75" applyNumberFormat="1" applyFont="1" applyFill="1" applyBorder="1" applyAlignment="1">
      <alignment horizontal="center" vertical="center"/>
    </xf>
    <xf numFmtId="0" fontId="34" fillId="0" borderId="30" xfId="101" applyFont="1" applyFill="1" applyBorder="1" applyAlignment="1">
      <alignment horizontal="center"/>
      <protection/>
    </xf>
    <xf numFmtId="3" fontId="161" fillId="0" borderId="30" xfId="0" applyNumberFormat="1" applyFont="1" applyFill="1" applyBorder="1" applyAlignment="1">
      <alignment horizontal="center" vertical="center"/>
    </xf>
    <xf numFmtId="3" fontId="161" fillId="0" borderId="54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29" xfId="0" applyFont="1" applyFill="1" applyBorder="1" applyAlignment="1">
      <alignment horizontal="left" vertical="center" wrapText="1"/>
    </xf>
    <xf numFmtId="0" fontId="34" fillId="0" borderId="30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3" fontId="34" fillId="0" borderId="37" xfId="0" applyNumberFormat="1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vertical="center"/>
    </xf>
    <xf numFmtId="0" fontId="34" fillId="0" borderId="31" xfId="0" applyFont="1" applyFill="1" applyBorder="1" applyAlignment="1">
      <alignment horizontal="left" vertical="center" wrapText="1"/>
    </xf>
    <xf numFmtId="0" fontId="34" fillId="0" borderId="32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3" fontId="34" fillId="0" borderId="39" xfId="0" applyNumberFormat="1" applyFont="1" applyFill="1" applyBorder="1" applyAlignment="1">
      <alignment horizontal="center" vertical="center"/>
    </xf>
    <xf numFmtId="172" fontId="34" fillId="0" borderId="30" xfId="0" applyNumberFormat="1" applyFont="1" applyFill="1" applyBorder="1" applyAlignment="1">
      <alignment horizontal="center" vertical="center"/>
    </xf>
    <xf numFmtId="181" fontId="34" fillId="0" borderId="0" xfId="0" applyNumberFormat="1" applyFont="1" applyAlignment="1">
      <alignment horizontal="center" vertical="center"/>
    </xf>
    <xf numFmtId="181" fontId="34" fillId="0" borderId="0" xfId="75" applyNumberFormat="1" applyFont="1" applyAlignment="1">
      <alignment horizontal="right" vertical="center"/>
    </xf>
    <xf numFmtId="0" fontId="168" fillId="0" borderId="114" xfId="104" applyFont="1" applyFill="1" applyBorder="1" applyAlignment="1">
      <alignment horizontal="center" vertical="center"/>
      <protection/>
    </xf>
    <xf numFmtId="0" fontId="7" fillId="0" borderId="0" xfId="75" applyNumberFormat="1" applyFont="1" applyFill="1" applyBorder="1" applyAlignment="1">
      <alignment horizontal="left" vertical="center" indent="2"/>
    </xf>
    <xf numFmtId="181" fontId="8" fillId="0" borderId="27" xfId="0" applyNumberFormat="1" applyFont="1" applyBorder="1" applyAlignment="1" applyProtection="1">
      <alignment horizontal="center" vertical="center"/>
      <protection hidden="1" locked="0"/>
    </xf>
    <xf numFmtId="1" fontId="8" fillId="0" borderId="27" xfId="0" applyNumberFormat="1" applyFont="1" applyBorder="1" applyAlignment="1" applyProtection="1">
      <alignment horizontal="center" vertical="center"/>
      <protection hidden="1" locked="0"/>
    </xf>
    <xf numFmtId="181" fontId="153" fillId="0" borderId="58" xfId="0" applyNumberFormat="1" applyFont="1" applyFill="1" applyBorder="1" applyAlignment="1" applyProtection="1">
      <alignment horizontal="center" vertical="center"/>
      <protection hidden="1" locked="0"/>
    </xf>
    <xf numFmtId="181" fontId="153" fillId="0" borderId="70" xfId="0" applyNumberFormat="1" applyFont="1" applyBorder="1" applyAlignment="1" applyProtection="1">
      <alignment horizontal="center" vertical="center"/>
      <protection hidden="1" locked="0"/>
    </xf>
    <xf numFmtId="181" fontId="153" fillId="57" borderId="30" xfId="0" applyNumberFormat="1" applyFont="1" applyFill="1" applyBorder="1" applyAlignment="1" applyProtection="1">
      <alignment horizontal="center" vertical="center"/>
      <protection hidden="1" locked="0"/>
    </xf>
    <xf numFmtId="181" fontId="153" fillId="0" borderId="37" xfId="0" applyNumberFormat="1" applyFont="1" applyFill="1" applyBorder="1" applyAlignment="1" applyProtection="1">
      <alignment horizontal="center" vertical="center"/>
      <protection hidden="1" locked="0"/>
    </xf>
    <xf numFmtId="181" fontId="153" fillId="0" borderId="71" xfId="0" applyNumberFormat="1" applyFont="1" applyBorder="1" applyAlignment="1" applyProtection="1">
      <alignment horizontal="center" vertical="center"/>
      <protection hidden="1" locked="0"/>
    </xf>
    <xf numFmtId="181" fontId="153" fillId="0" borderId="37" xfId="0" applyNumberFormat="1" applyFont="1" applyBorder="1" applyAlignment="1" applyProtection="1">
      <alignment horizontal="center" vertical="center"/>
      <protection hidden="1" locked="0"/>
    </xf>
    <xf numFmtId="181" fontId="7" fillId="0" borderId="0" xfId="75" applyNumberFormat="1" applyFont="1" applyFill="1" applyBorder="1" applyAlignment="1">
      <alignment horizontal="left" vertical="center" indent="2"/>
    </xf>
    <xf numFmtId="181" fontId="153" fillId="0" borderId="39" xfId="0" applyNumberFormat="1" applyFont="1" applyBorder="1" applyAlignment="1" applyProtection="1">
      <alignment horizontal="center" vertical="center"/>
      <protection hidden="1" locked="0"/>
    </xf>
    <xf numFmtId="181" fontId="153" fillId="0" borderId="76" xfId="0" applyNumberFormat="1" applyFont="1" applyBorder="1" applyAlignment="1" applyProtection="1">
      <alignment horizontal="center" vertical="center"/>
      <protection hidden="1" locked="0"/>
    </xf>
    <xf numFmtId="181" fontId="153" fillId="0" borderId="65" xfId="0" applyNumberFormat="1" applyFont="1" applyBorder="1" applyAlignment="1" applyProtection="1">
      <alignment horizontal="center" vertical="center"/>
      <protection hidden="1" locked="0"/>
    </xf>
    <xf numFmtId="181" fontId="153" fillId="57" borderId="32" xfId="0" applyNumberFormat="1" applyFont="1" applyFill="1" applyBorder="1" applyAlignment="1" applyProtection="1">
      <alignment horizontal="center" vertical="center"/>
      <protection hidden="1" locked="0"/>
    </xf>
    <xf numFmtId="0" fontId="153" fillId="0" borderId="26" xfId="0" applyFont="1" applyBorder="1" applyAlignment="1" applyProtection="1">
      <alignment vertical="center"/>
      <protection hidden="1" locked="0"/>
    </xf>
    <xf numFmtId="181" fontId="153" fillId="0" borderId="27" xfId="0" applyNumberFormat="1" applyFont="1" applyBorder="1" applyAlignment="1" applyProtection="1">
      <alignment vertical="center"/>
      <protection hidden="1" locked="0"/>
    </xf>
    <xf numFmtId="0" fontId="176" fillId="0" borderId="27" xfId="0" applyFont="1" applyFill="1" applyBorder="1" applyAlignment="1">
      <alignment horizontal="center" vertical="center"/>
    </xf>
    <xf numFmtId="0" fontId="153" fillId="0" borderId="27" xfId="0" applyFont="1" applyBorder="1" applyAlignment="1" applyProtection="1">
      <alignment horizontal="center" vertical="center"/>
      <protection hidden="1" locked="0"/>
    </xf>
    <xf numFmtId="0" fontId="153" fillId="0" borderId="27" xfId="0" applyFont="1" applyBorder="1" applyAlignment="1" applyProtection="1">
      <alignment vertical="center"/>
      <protection hidden="1" locked="0"/>
    </xf>
    <xf numFmtId="181" fontId="153" fillId="0" borderId="28" xfId="0" applyNumberFormat="1" applyFont="1" applyBorder="1" applyAlignment="1" applyProtection="1">
      <alignment horizontal="center" vertical="center"/>
      <protection hidden="1" locked="0"/>
    </xf>
    <xf numFmtId="0" fontId="153" fillId="0" borderId="29" xfId="0" applyFont="1" applyBorder="1" applyAlignment="1" applyProtection="1">
      <alignment vertical="center"/>
      <protection hidden="1" locked="0"/>
    </xf>
    <xf numFmtId="181" fontId="153" fillId="0" borderId="30" xfId="0" applyNumberFormat="1" applyFont="1" applyBorder="1" applyAlignment="1" applyProtection="1">
      <alignment vertical="center"/>
      <protection hidden="1" locked="0"/>
    </xf>
    <xf numFmtId="0" fontId="176" fillId="0" borderId="30" xfId="0" applyFont="1" applyFill="1" applyBorder="1" applyAlignment="1">
      <alignment horizontal="center" vertical="center"/>
    </xf>
    <xf numFmtId="0" fontId="153" fillId="0" borderId="30" xfId="0" applyFont="1" applyBorder="1" applyAlignment="1" applyProtection="1">
      <alignment horizontal="center" vertical="center"/>
      <protection hidden="1" locked="0"/>
    </xf>
    <xf numFmtId="0" fontId="153" fillId="0" borderId="30" xfId="0" applyFont="1" applyBorder="1" applyAlignment="1" applyProtection="1">
      <alignment vertical="center"/>
      <protection hidden="1" locked="0"/>
    </xf>
    <xf numFmtId="0" fontId="153" fillId="0" borderId="29" xfId="0" applyFont="1" applyBorder="1" applyAlignment="1" applyProtection="1">
      <alignment vertical="center" shrinkToFit="1"/>
      <protection hidden="1" locked="0"/>
    </xf>
    <xf numFmtId="181" fontId="153" fillId="0" borderId="30" xfId="0" applyNumberFormat="1" applyFont="1" applyBorder="1" applyAlignment="1" applyProtection="1">
      <alignment horizontal="right" vertical="center"/>
      <protection hidden="1" locked="0"/>
    </xf>
    <xf numFmtId="0" fontId="153" fillId="0" borderId="30" xfId="0" applyFont="1" applyBorder="1" applyAlignment="1" applyProtection="1">
      <alignment horizontal="left" vertical="center"/>
      <protection hidden="1" locked="0"/>
    </xf>
    <xf numFmtId="3" fontId="153" fillId="0" borderId="30" xfId="0" applyNumberFormat="1" applyFont="1" applyBorder="1" applyAlignment="1">
      <alignment horizontal="center" vertical="center"/>
    </xf>
    <xf numFmtId="0" fontId="153" fillId="0" borderId="31" xfId="0" applyFont="1" applyBorder="1" applyAlignment="1" applyProtection="1">
      <alignment vertical="center"/>
      <protection hidden="1" locked="0"/>
    </xf>
    <xf numFmtId="0" fontId="153" fillId="0" borderId="32" xfId="0" applyFont="1" applyBorder="1" applyAlignment="1" applyProtection="1">
      <alignment horizontal="left" vertical="center"/>
      <protection hidden="1" locked="0"/>
    </xf>
    <xf numFmtId="0" fontId="153" fillId="0" borderId="32" xfId="0" applyFont="1" applyBorder="1" applyAlignment="1" applyProtection="1">
      <alignment horizontal="center" vertical="center"/>
      <protection hidden="1" locked="0"/>
    </xf>
    <xf numFmtId="1" fontId="153" fillId="0" borderId="32" xfId="0" applyNumberFormat="1" applyFont="1" applyBorder="1" applyAlignment="1" applyProtection="1">
      <alignment horizontal="center" vertical="center"/>
      <protection hidden="1" locked="0"/>
    </xf>
    <xf numFmtId="3" fontId="153" fillId="0" borderId="32" xfId="0" applyNumberFormat="1" applyFont="1" applyBorder="1" applyAlignment="1">
      <alignment horizontal="center" vertical="center"/>
    </xf>
    <xf numFmtId="181" fontId="153" fillId="0" borderId="32" xfId="0" applyNumberFormat="1" applyFont="1" applyBorder="1" applyAlignment="1" applyProtection="1">
      <alignment horizontal="center" vertical="center"/>
      <protection hidden="1" locked="0"/>
    </xf>
    <xf numFmtId="0" fontId="153" fillId="0" borderId="32" xfId="0" applyFont="1" applyBorder="1" applyAlignment="1" applyProtection="1">
      <alignment vertical="center"/>
      <protection hidden="1" locked="0"/>
    </xf>
    <xf numFmtId="181" fontId="11" fillId="0" borderId="27" xfId="0" applyNumberFormat="1" applyFont="1" applyBorder="1" applyAlignment="1" applyProtection="1">
      <alignment horizontal="right" vertic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 locked="0"/>
    </xf>
    <xf numFmtId="181" fontId="153" fillId="0" borderId="11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27" xfId="0" applyFont="1" applyFill="1" applyBorder="1" applyAlignment="1">
      <alignment horizontal="right" vertical="center"/>
    </xf>
    <xf numFmtId="1" fontId="153" fillId="0" borderId="27" xfId="0" applyNumberFormat="1" applyFont="1" applyBorder="1" applyAlignment="1">
      <alignment horizontal="center"/>
    </xf>
    <xf numFmtId="0" fontId="10" fillId="0" borderId="55" xfId="0" applyFont="1" applyBorder="1" applyAlignment="1" applyProtection="1">
      <alignment horizontal="center" vertical="center"/>
      <protection hidden="1" locked="0"/>
    </xf>
    <xf numFmtId="181" fontId="153" fillId="0" borderId="116" xfId="0" applyNumberFormat="1" applyFont="1" applyFill="1" applyBorder="1" applyAlignment="1" applyProtection="1">
      <alignment horizontal="center" vertical="center"/>
      <protection hidden="1" locked="0"/>
    </xf>
    <xf numFmtId="0" fontId="8" fillId="0" borderId="30" xfId="0" applyFont="1" applyFill="1" applyBorder="1" applyAlignment="1">
      <alignment horizontal="right" vertical="center"/>
    </xf>
    <xf numFmtId="1" fontId="153" fillId="0" borderId="30" xfId="0" applyNumberFormat="1" applyFont="1" applyBorder="1" applyAlignment="1">
      <alignment horizontal="center"/>
    </xf>
    <xf numFmtId="0" fontId="13" fillId="0" borderId="56" xfId="0" applyFont="1" applyBorder="1" applyAlignment="1" applyProtection="1">
      <alignment horizontal="center" vertical="center"/>
      <protection hidden="1" locked="0"/>
    </xf>
    <xf numFmtId="181" fontId="153" fillId="0" borderId="117" xfId="0" applyNumberFormat="1" applyFont="1" applyFill="1" applyBorder="1" applyAlignment="1" applyProtection="1">
      <alignment horizontal="center" vertical="center"/>
      <protection hidden="1" locked="0"/>
    </xf>
    <xf numFmtId="0" fontId="8" fillId="0" borderId="32" xfId="0" applyFont="1" applyFill="1" applyBorder="1" applyAlignment="1">
      <alignment horizontal="right" vertical="center"/>
    </xf>
    <xf numFmtId="1" fontId="153" fillId="0" borderId="32" xfId="0" applyNumberFormat="1" applyFont="1" applyBorder="1" applyAlignment="1">
      <alignment horizontal="center"/>
    </xf>
    <xf numFmtId="0" fontId="13" fillId="0" borderId="0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left"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181" fontId="10" fillId="0" borderId="0" xfId="0" applyNumberFormat="1" applyFont="1" applyBorder="1" applyAlignment="1" applyProtection="1">
      <alignment horizontal="right" vertical="center"/>
      <protection hidden="1" locked="0"/>
    </xf>
    <xf numFmtId="181" fontId="10" fillId="0" borderId="0" xfId="0" applyNumberFormat="1" applyFont="1" applyBorder="1" applyAlignment="1" applyProtection="1">
      <alignment vertical="center"/>
      <protection hidden="1" locked="0"/>
    </xf>
    <xf numFmtId="0" fontId="13" fillId="0" borderId="0" xfId="0" applyFont="1" applyBorder="1" applyAlignment="1" applyProtection="1">
      <alignment vertical="center" shrinkToFit="1"/>
      <protection hidden="1" locked="0"/>
    </xf>
    <xf numFmtId="0" fontId="13" fillId="0" borderId="0" xfId="0" applyFont="1" applyBorder="1" applyAlignment="1" applyProtection="1">
      <alignment horizontal="left" vertical="center"/>
      <protection hidden="1" locked="0"/>
    </xf>
    <xf numFmtId="181" fontId="13" fillId="0" borderId="0" xfId="0" applyNumberFormat="1" applyFont="1" applyBorder="1" applyAlignment="1" applyProtection="1">
      <alignment horizontal="right" vertical="center"/>
      <protection hidden="1" locked="0"/>
    </xf>
    <xf numFmtId="181" fontId="13" fillId="0" borderId="0" xfId="0" applyNumberFormat="1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3" fontId="10" fillId="0" borderId="0" xfId="0" applyNumberFormat="1" applyFont="1" applyBorder="1" applyAlignment="1">
      <alignment horizontal="center" vertical="center"/>
    </xf>
    <xf numFmtId="181" fontId="153" fillId="0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vertical="center"/>
      <protection locked="0"/>
    </xf>
    <xf numFmtId="181" fontId="20" fillId="0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181" fontId="20" fillId="0" borderId="32" xfId="0" applyNumberFormat="1" applyFont="1" applyFill="1" applyBorder="1" applyAlignment="1" applyProtection="1">
      <alignment horizontal="center" vertical="center"/>
      <protection locked="0"/>
    </xf>
    <xf numFmtId="213" fontId="8" fillId="0" borderId="27" xfId="0" applyNumberFormat="1" applyFont="1" applyFill="1" applyBorder="1" applyAlignment="1">
      <alignment horizontal="center" vertical="center"/>
    </xf>
    <xf numFmtId="213" fontId="177" fillId="0" borderId="27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213" fontId="8" fillId="0" borderId="30" xfId="0" applyNumberFormat="1" applyFont="1" applyFill="1" applyBorder="1" applyAlignment="1">
      <alignment horizontal="center" vertical="center"/>
    </xf>
    <xf numFmtId="213" fontId="177" fillId="0" borderId="30" xfId="0" applyNumberFormat="1" applyFont="1" applyFill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213" fontId="8" fillId="0" borderId="30" xfId="101" applyNumberFormat="1" applyFont="1" applyFill="1" applyBorder="1" applyAlignment="1">
      <alignment horizontal="center" vertical="center"/>
      <protection/>
    </xf>
    <xf numFmtId="3" fontId="177" fillId="0" borderId="30" xfId="0" applyNumberFormat="1" applyFont="1" applyFill="1" applyBorder="1" applyAlignment="1">
      <alignment horizontal="center"/>
    </xf>
    <xf numFmtId="3" fontId="178" fillId="0" borderId="30" xfId="0" applyNumberFormat="1" applyFont="1" applyFill="1" applyBorder="1" applyAlignment="1">
      <alignment horizontal="center" vertical="center"/>
    </xf>
    <xf numFmtId="213" fontId="30" fillId="0" borderId="30" xfId="0" applyNumberFormat="1" applyFont="1" applyFill="1" applyBorder="1" applyAlignment="1">
      <alignment horizontal="center" vertical="center"/>
    </xf>
    <xf numFmtId="213" fontId="20" fillId="0" borderId="30" xfId="0" applyNumberFormat="1" applyFont="1" applyFill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181" fontId="153" fillId="0" borderId="21" xfId="0" applyNumberFormat="1" applyFont="1" applyFill="1" applyBorder="1" applyAlignment="1" applyProtection="1">
      <alignment horizontal="center" vertical="center"/>
      <protection hidden="1" locked="0"/>
    </xf>
    <xf numFmtId="181" fontId="153" fillId="0" borderId="27" xfId="0" applyNumberFormat="1" applyFont="1" applyFill="1" applyBorder="1" applyAlignment="1" applyProtection="1">
      <alignment horizontal="center" vertical="center"/>
      <protection hidden="1" locked="0"/>
    </xf>
    <xf numFmtId="181" fontId="153" fillId="0" borderId="36" xfId="0" applyNumberFormat="1" applyFont="1" applyBorder="1" applyAlignment="1" applyProtection="1">
      <alignment horizontal="right" vertical="center"/>
      <protection hidden="1" locked="0"/>
    </xf>
    <xf numFmtId="181" fontId="153" fillId="0" borderId="55" xfId="0" applyNumberFormat="1" applyFont="1" applyFill="1" applyBorder="1" applyAlignment="1" applyProtection="1">
      <alignment horizontal="center" vertical="center"/>
      <protection hidden="1" locked="0"/>
    </xf>
    <xf numFmtId="0" fontId="153" fillId="0" borderId="36" xfId="0" applyFont="1" applyBorder="1" applyAlignment="1" applyProtection="1">
      <alignment horizontal="center" vertical="center"/>
      <protection hidden="1" locked="0"/>
    </xf>
    <xf numFmtId="213" fontId="7" fillId="0" borderId="30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right"/>
    </xf>
    <xf numFmtId="3" fontId="8" fillId="0" borderId="54" xfId="0" applyNumberFormat="1" applyFont="1" applyFill="1" applyBorder="1" applyAlignment="1">
      <alignment horizontal="center"/>
    </xf>
    <xf numFmtId="37" fontId="7" fillId="0" borderId="0" xfId="75" applyNumberFormat="1" applyFont="1" applyBorder="1" applyAlignment="1" applyProtection="1">
      <alignment horizontal="center" vertical="center"/>
      <protection locked="0"/>
    </xf>
    <xf numFmtId="181" fontId="8" fillId="0" borderId="31" xfId="0" applyNumberFormat="1" applyFont="1" applyBorder="1" applyAlignment="1" applyProtection="1">
      <alignment horizontal="center" vertical="center"/>
      <protection locked="0"/>
    </xf>
    <xf numFmtId="181" fontId="8" fillId="0" borderId="29" xfId="0" applyNumberFormat="1" applyFont="1" applyBorder="1" applyAlignment="1" applyProtection="1">
      <alignment horizontal="center" vertical="center"/>
      <protection locked="0"/>
    </xf>
    <xf numFmtId="181" fontId="153" fillId="0" borderId="54" xfId="0" applyNumberFormat="1" applyFont="1" applyBorder="1" applyAlignment="1" applyProtection="1">
      <alignment horizontal="center" vertical="center"/>
      <protection locked="0"/>
    </xf>
    <xf numFmtId="181" fontId="153" fillId="0" borderId="30" xfId="0" applyNumberFormat="1" applyFont="1" applyBorder="1" applyAlignment="1" applyProtection="1">
      <alignment horizontal="center" vertical="center"/>
      <protection locked="0"/>
    </xf>
    <xf numFmtId="181" fontId="153" fillId="0" borderId="29" xfId="0" applyNumberFormat="1" applyFont="1" applyBorder="1" applyAlignment="1" applyProtection="1">
      <alignment horizontal="center" vertical="center"/>
      <protection locked="0"/>
    </xf>
    <xf numFmtId="181" fontId="153" fillId="0" borderId="28" xfId="0" applyNumberFormat="1" applyFont="1" applyBorder="1" applyAlignment="1" applyProtection="1">
      <alignment horizontal="center" vertical="center"/>
      <protection locked="0"/>
    </xf>
    <xf numFmtId="181" fontId="153" fillId="0" borderId="27" xfId="0" applyNumberFormat="1" applyFont="1" applyBorder="1" applyAlignment="1" applyProtection="1">
      <alignment horizontal="center" vertical="center"/>
      <protection locked="0"/>
    </xf>
    <xf numFmtId="181" fontId="153" fillId="0" borderId="26" xfId="0" applyNumberFormat="1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left" vertical="center"/>
      <protection locked="0"/>
    </xf>
    <xf numFmtId="0" fontId="8" fillId="0" borderId="118" xfId="0" applyFont="1" applyBorder="1" applyAlignment="1" applyProtection="1">
      <alignment horizontal="center" vertical="center"/>
      <protection locked="0"/>
    </xf>
    <xf numFmtId="0" fontId="8" fillId="0" borderId="84" xfId="0" applyFont="1" applyBorder="1" applyAlignment="1" applyProtection="1">
      <alignment horizontal="left" vertical="center"/>
      <protection locked="0"/>
    </xf>
    <xf numFmtId="181" fontId="153" fillId="0" borderId="20" xfId="0" applyNumberFormat="1" applyFont="1" applyBorder="1" applyAlignment="1" applyProtection="1">
      <alignment horizontal="center" vertical="center"/>
      <protection locked="0"/>
    </xf>
    <xf numFmtId="181" fontId="153" fillId="0" borderId="32" xfId="0" applyNumberFormat="1" applyFont="1" applyBorder="1" applyAlignment="1" applyProtection="1">
      <alignment horizontal="center" vertical="center"/>
      <protection locked="0"/>
    </xf>
    <xf numFmtId="181" fontId="153" fillId="0" borderId="31" xfId="0" applyNumberFormat="1" applyFont="1" applyBorder="1" applyAlignment="1" applyProtection="1">
      <alignment horizontal="center" vertical="center"/>
      <protection locked="0"/>
    </xf>
    <xf numFmtId="181" fontId="8" fillId="0" borderId="68" xfId="0" applyNumberFormat="1" applyFont="1" applyBorder="1" applyAlignment="1" applyProtection="1">
      <alignment horizontal="center" vertical="center"/>
      <protection locked="0"/>
    </xf>
    <xf numFmtId="181" fontId="8" fillId="0" borderId="60" xfId="0" applyNumberFormat="1" applyFont="1" applyBorder="1" applyAlignment="1" applyProtection="1">
      <alignment horizontal="center" vertical="center"/>
      <protection locked="0"/>
    </xf>
    <xf numFmtId="181" fontId="8" fillId="0" borderId="67" xfId="0" applyNumberFormat="1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left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181" fontId="8" fillId="0" borderId="26" xfId="0" applyNumberFormat="1" applyFont="1" applyBorder="1" applyAlignment="1" applyProtection="1">
      <alignment horizontal="center" vertical="center"/>
      <protection locked="0"/>
    </xf>
    <xf numFmtId="181" fontId="46" fillId="0" borderId="0" xfId="0" applyNumberFormat="1" applyFont="1" applyAlignment="1">
      <alignment vertical="center"/>
    </xf>
    <xf numFmtId="181" fontId="65" fillId="0" borderId="0" xfId="0" applyNumberFormat="1" applyFont="1" applyAlignment="1">
      <alignment vertical="center"/>
    </xf>
    <xf numFmtId="181" fontId="46" fillId="0" borderId="0" xfId="0" applyNumberFormat="1" applyFont="1" applyBorder="1" applyAlignment="1">
      <alignment vertical="center"/>
    </xf>
    <xf numFmtId="181" fontId="66" fillId="0" borderId="0" xfId="0" applyNumberFormat="1" applyFont="1" applyBorder="1" applyAlignment="1">
      <alignment vertical="center"/>
    </xf>
    <xf numFmtId="181" fontId="68" fillId="0" borderId="0" xfId="0" applyNumberFormat="1" applyFont="1" applyBorder="1" applyAlignment="1">
      <alignment vertical="center"/>
    </xf>
    <xf numFmtId="181" fontId="101" fillId="0" borderId="0" xfId="69" applyNumberFormat="1" applyFont="1" applyBorder="1" applyAlignment="1" applyProtection="1">
      <alignment vertical="center"/>
      <protection/>
    </xf>
    <xf numFmtId="0" fontId="102" fillId="0" borderId="0" xfId="101" applyFont="1" applyFill="1" applyAlignment="1">
      <alignment horizontal="right"/>
      <protection/>
    </xf>
    <xf numFmtId="3" fontId="10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62" xfId="94" applyFont="1" applyBorder="1" applyAlignment="1">
      <alignment vertical="top" wrapText="1"/>
      <protection/>
    </xf>
    <xf numFmtId="0" fontId="30" fillId="0" borderId="30" xfId="94" applyFont="1" applyBorder="1" applyAlignment="1">
      <alignment horizontal="center" vertical="center" wrapText="1"/>
      <protection/>
    </xf>
    <xf numFmtId="0" fontId="30" fillId="0" borderId="30" xfId="94" applyFont="1" applyBorder="1" applyAlignment="1">
      <alignment horizontal="center" vertical="top" wrapText="1"/>
      <protection/>
    </xf>
    <xf numFmtId="3" fontId="104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0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0" xfId="94" applyFont="1" applyBorder="1" applyAlignment="1">
      <alignment horizontal="center" vertical="top" wrapText="1"/>
      <protection/>
    </xf>
    <xf numFmtId="172" fontId="30" fillId="0" borderId="30" xfId="94" applyNumberFormat="1" applyFont="1" applyBorder="1" applyAlignment="1">
      <alignment horizontal="center" vertical="top" wrapText="1"/>
      <protection/>
    </xf>
    <xf numFmtId="0" fontId="30" fillId="0" borderId="118" xfId="94" applyFont="1" applyBorder="1" applyAlignment="1">
      <alignment vertical="top" wrapText="1"/>
      <protection/>
    </xf>
    <xf numFmtId="0" fontId="30" fillId="0" borderId="62" xfId="94" applyFont="1" applyBorder="1" applyAlignment="1" quotePrefix="1">
      <alignment horizontal="left" vertical="top" wrapText="1"/>
      <protection/>
    </xf>
    <xf numFmtId="0" fontId="30" fillId="0" borderId="119" xfId="94" applyFont="1" applyBorder="1" applyAlignment="1">
      <alignment horizontal="center" vertical="center" wrapText="1"/>
      <protection/>
    </xf>
    <xf numFmtId="0" fontId="30" fillId="0" borderId="119" xfId="94" applyFont="1" applyBorder="1" applyAlignment="1">
      <alignment horizontal="center" vertical="top" wrapText="1"/>
      <protection/>
    </xf>
    <xf numFmtId="3" fontId="10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94" applyFont="1" applyBorder="1" applyAlignment="1">
      <alignment horizontal="center" vertical="center" wrapText="1"/>
      <protection/>
    </xf>
    <xf numFmtId="3" fontId="10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0" xfId="94" applyFont="1" applyBorder="1" applyAlignment="1">
      <alignment horizontal="center" vertical="center" wrapText="1"/>
      <protection/>
    </xf>
    <xf numFmtId="0" fontId="30" fillId="0" borderId="120" xfId="94" applyFont="1" applyBorder="1" applyAlignment="1">
      <alignment vertical="top" wrapText="1"/>
      <protection/>
    </xf>
    <xf numFmtId="0" fontId="8" fillId="0" borderId="0" xfId="94" applyFont="1" applyBorder="1" applyAlignment="1">
      <alignment vertical="top" wrapText="1"/>
      <protection/>
    </xf>
    <xf numFmtId="0" fontId="8" fillId="0" borderId="0" xfId="94" applyFont="1" applyBorder="1" applyAlignment="1">
      <alignment vertical="center" wrapText="1"/>
      <protection/>
    </xf>
    <xf numFmtId="0" fontId="8" fillId="0" borderId="0" xfId="94" applyFont="1" applyBorder="1" applyAlignment="1">
      <alignment horizontal="center" vertical="top" wrapText="1"/>
      <protection/>
    </xf>
    <xf numFmtId="3" fontId="20" fillId="0" borderId="0" xfId="94" applyNumberFormat="1" applyFont="1" applyFill="1" applyBorder="1" applyAlignment="1">
      <alignment horizontal="center" vertical="center" wrapText="1"/>
      <protection/>
    </xf>
    <xf numFmtId="0" fontId="20" fillId="0" borderId="0" xfId="94" applyFont="1" applyFill="1" applyBorder="1" applyAlignment="1">
      <alignment vertical="center" wrapText="1"/>
      <protection/>
    </xf>
    <xf numFmtId="0" fontId="8" fillId="0" borderId="0" xfId="94" applyNumberFormat="1" applyFont="1" applyFill="1" applyBorder="1" applyAlignment="1">
      <alignment horizontal="center" vertical="center" wrapText="1"/>
      <protection/>
    </xf>
    <xf numFmtId="0" fontId="8" fillId="0" borderId="0" xfId="94" applyFont="1" applyFill="1" applyBorder="1" applyAlignment="1">
      <alignment horizontal="center" vertical="center" wrapText="1"/>
      <protection/>
    </xf>
    <xf numFmtId="0" fontId="8" fillId="0" borderId="0" xfId="101" applyFont="1" applyFill="1" applyBorder="1" applyAlignment="1">
      <alignment horizontal="center"/>
      <protection/>
    </xf>
    <xf numFmtId="3" fontId="20" fillId="56" borderId="0" xfId="94" applyNumberFormat="1" applyFont="1" applyFill="1" applyBorder="1" applyAlignment="1" applyProtection="1">
      <alignment horizontal="center" vertical="center" wrapText="1"/>
      <protection locked="0"/>
    </xf>
    <xf numFmtId="0" fontId="105" fillId="0" borderId="0" xfId="94" applyFont="1" applyFill="1" applyBorder="1" applyAlignment="1">
      <alignment vertical="center"/>
      <protection/>
    </xf>
    <xf numFmtId="3" fontId="20" fillId="0" borderId="0" xfId="9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>
      <alignment vertical="center"/>
      <protection/>
    </xf>
    <xf numFmtId="0" fontId="8" fillId="0" borderId="0" xfId="101" applyFont="1" applyBorder="1">
      <alignment/>
      <protection/>
    </xf>
    <xf numFmtId="0" fontId="106" fillId="0" borderId="0" xfId="71" applyFont="1" applyFill="1" applyBorder="1" applyAlignment="1">
      <alignment vertical="center"/>
    </xf>
    <xf numFmtId="0" fontId="8" fillId="0" borderId="0" xfId="94" applyFont="1" applyFill="1" applyBorder="1" applyAlignment="1">
      <alignment horizontal="center" vertical="center"/>
      <protection/>
    </xf>
    <xf numFmtId="0" fontId="8" fillId="0" borderId="0" xfId="101" applyFont="1" applyFill="1" applyBorder="1">
      <alignment/>
      <protection/>
    </xf>
    <xf numFmtId="0" fontId="27" fillId="0" borderId="0" xfId="94" applyFont="1" applyFill="1" applyBorder="1" applyAlignment="1">
      <alignment horizontal="center" vertical="center"/>
      <protection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3" fillId="0" borderId="0" xfId="69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center"/>
      <protection locked="0"/>
    </xf>
    <xf numFmtId="181" fontId="13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181" fontId="13" fillId="0" borderId="0" xfId="0" applyNumberFormat="1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181" fontId="108" fillId="0" borderId="0" xfId="0" applyNumberFormat="1" applyFont="1" applyBorder="1" applyAlignment="1" applyProtection="1">
      <alignment horizontal="center" vertical="center"/>
      <protection locked="0"/>
    </xf>
    <xf numFmtId="0" fontId="108" fillId="0" borderId="0" xfId="0" applyNumberFormat="1" applyFont="1" applyBorder="1" applyAlignment="1" applyProtection="1">
      <alignment vertical="center"/>
      <protection locked="0"/>
    </xf>
    <xf numFmtId="0" fontId="108" fillId="0" borderId="96" xfId="0" applyFont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3" fillId="0" borderId="46" xfId="0" applyFont="1" applyBorder="1" applyAlignment="1" applyProtection="1">
      <alignment vertical="center"/>
      <protection locked="0"/>
    </xf>
    <xf numFmtId="181" fontId="13" fillId="0" borderId="46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8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181" fontId="13" fillId="0" borderId="74" xfId="0" applyNumberFormat="1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left" vertical="center"/>
      <protection locked="0"/>
    </xf>
    <xf numFmtId="181" fontId="30" fillId="0" borderId="77" xfId="0" applyNumberFormat="1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181" fontId="16" fillId="0" borderId="0" xfId="0" applyNumberFormat="1" applyFont="1" applyBorder="1" applyAlignment="1" applyProtection="1">
      <alignment horizontal="center" vertical="center"/>
      <protection locked="0"/>
    </xf>
    <xf numFmtId="1" fontId="38" fillId="0" borderId="0" xfId="0" applyNumberFormat="1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5" fillId="0" borderId="46" xfId="0" applyFont="1" applyBorder="1" applyAlignment="1" applyProtection="1">
      <alignment vertical="center"/>
      <protection locked="0"/>
    </xf>
    <xf numFmtId="1" fontId="15" fillId="0" borderId="46" xfId="0" applyNumberFormat="1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58" xfId="0" applyNumberFormat="1" applyFont="1" applyBorder="1" applyAlignment="1" applyProtection="1">
      <alignment horizontal="right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1" fontId="15" fillId="0" borderId="58" xfId="0" applyNumberFormat="1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1" fontId="11" fillId="0" borderId="37" xfId="0" applyNumberFormat="1" applyFont="1" applyBorder="1" applyAlignment="1" applyProtection="1">
      <alignment horizontal="right" vertical="center"/>
      <protection locked="0"/>
    </xf>
    <xf numFmtId="1" fontId="11" fillId="0" borderId="37" xfId="0" applyNumberFormat="1" applyFont="1" applyBorder="1" applyAlignment="1" applyProtection="1">
      <alignment horizontal="center" vertical="center"/>
      <protection locked="0"/>
    </xf>
    <xf numFmtId="49" fontId="8" fillId="56" borderId="33" xfId="0" applyNumberFormat="1" applyFont="1" applyFill="1" applyBorder="1" applyAlignment="1" applyProtection="1">
      <alignment horizontal="left" vertical="center"/>
      <protection locked="0"/>
    </xf>
    <xf numFmtId="49" fontId="8" fillId="56" borderId="58" xfId="0" applyNumberFormat="1" applyFont="1" applyFill="1" applyBorder="1" applyAlignment="1" applyProtection="1">
      <alignment horizontal="center" vertical="center"/>
      <protection locked="0"/>
    </xf>
    <xf numFmtId="49" fontId="8" fillId="56" borderId="27" xfId="0" applyNumberFormat="1" applyFont="1" applyFill="1" applyBorder="1" applyAlignment="1" applyProtection="1">
      <alignment horizontal="center" vertical="center"/>
      <protection locked="0"/>
    </xf>
    <xf numFmtId="49" fontId="8" fillId="56" borderId="34" xfId="0" applyNumberFormat="1" applyFont="1" applyFill="1" applyBorder="1" applyAlignment="1" applyProtection="1">
      <alignment horizontal="center" vertical="center"/>
      <protection locked="0"/>
    </xf>
    <xf numFmtId="49" fontId="8" fillId="56" borderId="35" xfId="0" applyNumberFormat="1" applyFont="1" applyFill="1" applyBorder="1" applyAlignment="1" applyProtection="1">
      <alignment horizontal="left" vertical="center"/>
      <protection locked="0"/>
    </xf>
    <xf numFmtId="49" fontId="8" fillId="56" borderId="37" xfId="0" applyNumberFormat="1" applyFont="1" applyFill="1" applyBorder="1" applyAlignment="1" applyProtection="1">
      <alignment horizontal="center" vertical="center"/>
      <protection locked="0"/>
    </xf>
    <xf numFmtId="49" fontId="8" fillId="56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right" vertical="center"/>
      <protection locked="0"/>
    </xf>
    <xf numFmtId="181" fontId="12" fillId="0" borderId="74" xfId="0" applyNumberFormat="1" applyFont="1" applyBorder="1" applyAlignment="1" applyProtection="1">
      <alignment horizontal="center" vertical="center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58" xfId="0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49" fontId="8" fillId="56" borderId="57" xfId="0" applyNumberFormat="1" applyFont="1" applyFill="1" applyBorder="1" applyAlignment="1" applyProtection="1">
      <alignment horizontal="left" vertical="center"/>
      <protection locked="0"/>
    </xf>
    <xf numFmtId="49" fontId="8" fillId="56" borderId="39" xfId="0" applyNumberFormat="1" applyFont="1" applyFill="1" applyBorder="1" applyAlignment="1" applyProtection="1">
      <alignment horizontal="center" vertical="center"/>
      <protection locked="0"/>
    </xf>
    <xf numFmtId="49" fontId="8" fillId="56" borderId="32" xfId="0" applyNumberFormat="1" applyFont="1" applyFill="1" applyBorder="1" applyAlignment="1" applyProtection="1">
      <alignment horizontal="center" vertical="center"/>
      <protection locked="0"/>
    </xf>
    <xf numFmtId="49" fontId="8" fillId="56" borderId="38" xfId="0" applyNumberFormat="1" applyFont="1" applyFill="1" applyBorder="1" applyAlignment="1" applyProtection="1">
      <alignment horizontal="center" vertical="center"/>
      <protection locked="0"/>
    </xf>
    <xf numFmtId="1" fontId="11" fillId="0" borderId="39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Border="1" applyAlignment="1" applyProtection="1">
      <alignment horizontal="center" vertical="center" shrinkToFit="1"/>
      <protection locked="0"/>
    </xf>
    <xf numFmtId="1" fontId="10" fillId="0" borderId="46" xfId="0" applyNumberFormat="1" applyFont="1" applyFill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78" xfId="0" applyNumberFormat="1" applyFont="1" applyBorder="1" applyAlignment="1" applyProtection="1">
      <alignment horizontal="right" vertical="center"/>
      <protection locked="0"/>
    </xf>
    <xf numFmtId="1" fontId="11" fillId="0" borderId="78" xfId="0" applyNumberFormat="1" applyFont="1" applyBorder="1" applyAlignment="1" applyProtection="1">
      <alignment horizontal="right" vertical="center"/>
      <protection locked="0"/>
    </xf>
    <xf numFmtId="1" fontId="11" fillId="0" borderId="78" xfId="0" applyNumberFormat="1" applyFont="1" applyBorder="1" applyAlignment="1" applyProtection="1">
      <alignment horizontal="center" vertical="center"/>
      <protection locked="0"/>
    </xf>
    <xf numFmtId="0" fontId="7" fillId="0" borderId="81" xfId="0" applyNumberFormat="1" applyFont="1" applyBorder="1" applyAlignment="1" applyProtection="1">
      <alignment horizontal="center" vertical="center"/>
      <protection locked="0"/>
    </xf>
    <xf numFmtId="0" fontId="7" fillId="0" borderId="66" xfId="0" applyNumberFormat="1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181" fontId="7" fillId="0" borderId="80" xfId="0" applyNumberFormat="1" applyFont="1" applyBorder="1" applyAlignment="1" applyProtection="1">
      <alignment horizontal="center" vertical="center"/>
      <protection locked="0"/>
    </xf>
    <xf numFmtId="16" fontId="11" fillId="0" borderId="37" xfId="0" applyNumberFormat="1" applyFont="1" applyBorder="1" applyAlignment="1" applyProtection="1">
      <alignment horizontal="right"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1" fontId="10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1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78" xfId="0" applyFont="1" applyFill="1" applyBorder="1" applyAlignment="1" applyProtection="1">
      <alignment vertical="center"/>
      <protection locked="0"/>
    </xf>
    <xf numFmtId="181" fontId="15" fillId="0" borderId="0" xfId="0" applyNumberFormat="1" applyFont="1" applyBorder="1" applyAlignment="1" applyProtection="1">
      <alignment horizontal="center" vertical="center"/>
      <protection locked="0"/>
    </xf>
    <xf numFmtId="0" fontId="17" fillId="0" borderId="81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181" fontId="17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left" vertical="center" shrinkToFit="1"/>
      <protection locked="0"/>
    </xf>
    <xf numFmtId="0" fontId="11" fillId="0" borderId="27" xfId="0" applyNumberFormat="1" applyFont="1" applyBorder="1" applyAlignment="1" applyProtection="1">
      <alignment horizontal="center" vertical="center" shrinkToFit="1"/>
      <protection locked="0"/>
    </xf>
    <xf numFmtId="181" fontId="11" fillId="0" borderId="28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Border="1" applyAlignment="1" applyProtection="1">
      <alignment vertical="center" shrinkToFit="1"/>
      <protection locked="0"/>
    </xf>
    <xf numFmtId="0" fontId="11" fillId="0" borderId="25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29" xfId="0" applyNumberFormat="1" applyFont="1" applyBorder="1" applyAlignment="1" applyProtection="1">
      <alignment horizontal="left" vertical="center" shrinkToFit="1"/>
      <protection locked="0"/>
    </xf>
    <xf numFmtId="0" fontId="11" fillId="0" borderId="30" xfId="0" applyNumberFormat="1" applyFont="1" applyBorder="1" applyAlignment="1" applyProtection="1">
      <alignment horizontal="center" vertical="center" shrinkToFit="1"/>
      <protection locked="0"/>
    </xf>
    <xf numFmtId="181" fontId="11" fillId="0" borderId="54" xfId="0" applyNumberFormat="1" applyFont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1" xfId="0" applyNumberFormat="1" applyFont="1" applyBorder="1" applyAlignment="1" applyProtection="1">
      <alignment horizontal="left" vertical="center" shrinkToFit="1"/>
      <protection locked="0"/>
    </xf>
    <xf numFmtId="0" fontId="11" fillId="0" borderId="32" xfId="0" applyNumberFormat="1" applyFont="1" applyBorder="1" applyAlignment="1" applyProtection="1">
      <alignment horizontal="center" vertical="center" shrinkToFit="1"/>
      <protection locked="0"/>
    </xf>
    <xf numFmtId="181" fontId="11" fillId="0" borderId="20" xfId="0" applyNumberFormat="1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18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181" fontId="11" fillId="0" borderId="5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181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181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27" fillId="56" borderId="0" xfId="0" applyNumberFormat="1" applyFont="1" applyFill="1" applyBorder="1" applyAlignment="1" applyProtection="1">
      <alignment horizontal="center" vertical="center"/>
      <protection locked="0"/>
    </xf>
    <xf numFmtId="181" fontId="27" fillId="56" borderId="0" xfId="0" applyNumberFormat="1" applyFont="1" applyFill="1" applyBorder="1" applyAlignment="1" applyProtection="1">
      <alignment horizontal="center" vertical="center"/>
      <protection locked="0"/>
    </xf>
    <xf numFmtId="49" fontId="3" fillId="56" borderId="24" xfId="0" applyNumberFormat="1" applyFont="1" applyFill="1" applyBorder="1" applyAlignment="1" applyProtection="1">
      <alignment horizontal="center" vertical="center"/>
      <protection locked="0"/>
    </xf>
    <xf numFmtId="181" fontId="3" fillId="56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8" fillId="56" borderId="26" xfId="0" applyNumberFormat="1" applyFont="1" applyFill="1" applyBorder="1" applyAlignment="1" applyProtection="1">
      <alignment horizontal="left" vertical="center"/>
      <protection locked="0"/>
    </xf>
    <xf numFmtId="181" fontId="8" fillId="56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49" fontId="8" fillId="56" borderId="29" xfId="0" applyNumberFormat="1" applyFont="1" applyFill="1" applyBorder="1" applyAlignment="1" applyProtection="1">
      <alignment horizontal="left" vertical="center"/>
      <protection locked="0"/>
    </xf>
    <xf numFmtId="181" fontId="8" fillId="56" borderId="54" xfId="0" applyNumberFormat="1" applyFont="1" applyFill="1" applyBorder="1" applyAlignment="1" applyProtection="1">
      <alignment horizontal="center" vertical="center"/>
      <protection locked="0"/>
    </xf>
    <xf numFmtId="49" fontId="8" fillId="56" borderId="31" xfId="0" applyNumberFormat="1" applyFont="1" applyFill="1" applyBorder="1" applyAlignment="1" applyProtection="1">
      <alignment horizontal="left" vertical="center"/>
      <protection locked="0"/>
    </xf>
    <xf numFmtId="181" fontId="8" fillId="56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81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81" fontId="4" fillId="0" borderId="59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horizontal="left" vertical="center" shrinkToFit="1"/>
      <protection locked="0"/>
    </xf>
    <xf numFmtId="0" fontId="8" fillId="0" borderId="31" xfId="0" applyFont="1" applyFill="1" applyBorder="1" applyAlignment="1" applyProtection="1">
      <alignment horizontal="left" vertical="center" shrinkToFit="1"/>
      <protection locked="0"/>
    </xf>
    <xf numFmtId="0" fontId="8" fillId="0" borderId="72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181" fontId="17" fillId="0" borderId="23" xfId="0" applyNumberFormat="1" applyFont="1" applyBorder="1" applyAlignment="1" applyProtection="1">
      <alignment horizontal="center" vertical="center"/>
      <protection locked="0"/>
    </xf>
    <xf numFmtId="181" fontId="17" fillId="0" borderId="59" xfId="0" applyNumberFormat="1" applyFont="1" applyBorder="1" applyAlignment="1" applyProtection="1">
      <alignment horizontal="center" vertical="center"/>
      <protection locked="0"/>
    </xf>
    <xf numFmtId="172" fontId="11" fillId="0" borderId="61" xfId="0" applyNumberFormat="1" applyFont="1" applyBorder="1" applyAlignment="1" applyProtection="1">
      <alignment horizontal="center" vertical="center"/>
      <protection locked="0"/>
    </xf>
    <xf numFmtId="172" fontId="11" fillId="0" borderId="27" xfId="0" applyNumberFormat="1" applyFont="1" applyBorder="1" applyAlignment="1" applyProtection="1">
      <alignment horizontal="center" vertical="center"/>
      <protection locked="0"/>
    </xf>
    <xf numFmtId="181" fontId="11" fillId="56" borderId="70" xfId="0" applyNumberFormat="1" applyFont="1" applyFill="1" applyBorder="1" applyAlignment="1" applyProtection="1">
      <alignment horizontal="center" vertical="center"/>
      <protection locked="0"/>
    </xf>
    <xf numFmtId="181" fontId="11" fillId="0" borderId="58" xfId="0" applyNumberFormat="1" applyFont="1" applyBorder="1" applyAlignment="1" applyProtection="1">
      <alignment horizontal="center" vertical="center"/>
      <protection locked="0"/>
    </xf>
    <xf numFmtId="172" fontId="11" fillId="0" borderId="62" xfId="0" applyNumberFormat="1" applyFont="1" applyBorder="1" applyAlignment="1" applyProtection="1">
      <alignment horizontal="center" vertical="center"/>
      <protection locked="0"/>
    </xf>
    <xf numFmtId="172" fontId="11" fillId="0" borderId="30" xfId="0" applyNumberFormat="1" applyFont="1" applyBorder="1" applyAlignment="1" applyProtection="1">
      <alignment horizontal="center" vertical="center"/>
      <protection locked="0"/>
    </xf>
    <xf numFmtId="181" fontId="11" fillId="56" borderId="71" xfId="0" applyNumberFormat="1" applyFont="1" applyFill="1" applyBorder="1" applyAlignment="1" applyProtection="1">
      <alignment horizontal="center" vertical="center"/>
      <protection locked="0"/>
    </xf>
    <xf numFmtId="181" fontId="11" fillId="0" borderId="37" xfId="0" applyNumberFormat="1" applyFont="1" applyBorder="1" applyAlignment="1" applyProtection="1">
      <alignment horizontal="center" vertical="center"/>
      <protection locked="0"/>
    </xf>
    <xf numFmtId="172" fontId="11" fillId="0" borderId="64" xfId="0" applyNumberFormat="1" applyFont="1" applyBorder="1" applyAlignment="1" applyProtection="1">
      <alignment horizontal="center" vertical="center"/>
      <protection locked="0"/>
    </xf>
    <xf numFmtId="172" fontId="11" fillId="0" borderId="32" xfId="0" applyNumberFormat="1" applyFont="1" applyBorder="1" applyAlignment="1" applyProtection="1">
      <alignment horizontal="center" vertical="center"/>
      <protection locked="0"/>
    </xf>
    <xf numFmtId="181" fontId="11" fillId="56" borderId="76" xfId="0" applyNumberFormat="1" applyFont="1" applyFill="1" applyBorder="1" applyAlignment="1" applyProtection="1">
      <alignment horizontal="center" vertical="center"/>
      <protection locked="0"/>
    </xf>
    <xf numFmtId="181" fontId="11" fillId="0" borderId="39" xfId="0" applyNumberFormat="1" applyFont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horizontal="left" vertical="center"/>
      <protection locked="0"/>
    </xf>
    <xf numFmtId="181" fontId="13" fillId="56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8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16" fontId="1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09" fillId="0" borderId="0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81" fontId="10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181" fontId="13" fillId="0" borderId="0" xfId="0" applyNumberFormat="1" applyFont="1" applyBorder="1" applyAlignment="1" applyProtection="1">
      <alignment vertical="center"/>
      <protection locked="0"/>
    </xf>
    <xf numFmtId="181" fontId="10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readingOrder="1"/>
      <protection locked="0"/>
    </xf>
    <xf numFmtId="1" fontId="15" fillId="0" borderId="0" xfId="0" applyNumberFormat="1" applyFont="1" applyBorder="1" applyAlignment="1" applyProtection="1">
      <alignment horizontal="center" vertical="center" readingOrder="1"/>
      <protection locked="0"/>
    </xf>
    <xf numFmtId="0" fontId="15" fillId="0" borderId="0" xfId="0" applyNumberFormat="1" applyFont="1" applyBorder="1" applyAlignment="1" applyProtection="1">
      <alignment horizontal="center" vertical="center" readingOrder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5" fillId="0" borderId="0" xfId="0" applyNumberFormat="1" applyFont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 locked="0"/>
    </xf>
    <xf numFmtId="181" fontId="15" fillId="0" borderId="0" xfId="0" applyNumberFormat="1" applyFont="1" applyAlignment="1" applyProtection="1">
      <alignment horizontal="center" vertical="center"/>
      <protection locked="0"/>
    </xf>
    <xf numFmtId="181" fontId="68" fillId="0" borderId="0" xfId="0" applyNumberFormat="1" applyFont="1" applyBorder="1" applyAlignment="1">
      <alignment horizontal="left" vertical="center"/>
    </xf>
    <xf numFmtId="0" fontId="0" fillId="0" borderId="0" xfId="101" applyBorder="1">
      <alignment/>
      <protection/>
    </xf>
    <xf numFmtId="181" fontId="30" fillId="0" borderId="0" xfId="0" applyNumberFormat="1" applyFont="1" applyBorder="1" applyAlignment="1" applyProtection="1">
      <alignment horizontal="left" vertical="center"/>
      <protection locked="0"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181" fontId="4" fillId="0" borderId="0" xfId="0" applyNumberFormat="1" applyFont="1" applyAlignment="1" applyProtection="1">
      <alignment vertical="center"/>
      <protection locked="0"/>
    </xf>
    <xf numFmtId="0" fontId="47" fillId="0" borderId="0" xfId="0" applyFont="1" applyBorder="1" applyAlignment="1">
      <alignment vertical="center"/>
    </xf>
    <xf numFmtId="181" fontId="111" fillId="0" borderId="0" xfId="0" applyNumberFormat="1" applyFont="1" applyBorder="1" applyAlignment="1" applyProtection="1">
      <alignment horizontal="right" vertical="center"/>
      <protection locked="0"/>
    </xf>
    <xf numFmtId="0" fontId="111" fillId="0" borderId="0" xfId="0" applyFont="1" applyBorder="1" applyAlignment="1">
      <alignment vertical="center"/>
    </xf>
    <xf numFmtId="181" fontId="47" fillId="0" borderId="0" xfId="0" applyNumberFormat="1" applyFont="1" applyBorder="1" applyAlignment="1" applyProtection="1">
      <alignment horizontal="right" vertical="center"/>
      <protection locked="0"/>
    </xf>
    <xf numFmtId="0" fontId="111" fillId="0" borderId="0" xfId="0" applyFont="1" applyAlignment="1">
      <alignment vertical="center"/>
    </xf>
    <xf numFmtId="181" fontId="29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wrapText="1"/>
    </xf>
    <xf numFmtId="0" fontId="112" fillId="0" borderId="0" xfId="69" applyFont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48" fillId="0" borderId="0" xfId="0" applyFont="1" applyBorder="1" applyAlignment="1">
      <alignment horizont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right" vertical="center"/>
      <protection locked="0"/>
    </xf>
    <xf numFmtId="0" fontId="30" fillId="58" borderId="0" xfId="0" applyFont="1" applyFill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0" fillId="0" borderId="77" xfId="0" applyFont="1" applyFill="1" applyBorder="1" applyAlignment="1" applyProtection="1">
      <alignment horizontal="left" vertical="center"/>
      <protection locked="0"/>
    </xf>
    <xf numFmtId="0" fontId="28" fillId="56" borderId="65" xfId="0" applyFont="1" applyFill="1" applyBorder="1" applyAlignment="1">
      <alignment horizontal="center" wrapText="1"/>
    </xf>
    <xf numFmtId="0" fontId="30" fillId="56" borderId="65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8" fillId="56" borderId="74" xfId="0" applyFont="1" applyFill="1" applyBorder="1" applyAlignment="1">
      <alignment horizontal="center" wrapText="1"/>
    </xf>
    <xf numFmtId="0" fontId="30" fillId="56" borderId="111" xfId="0" applyFont="1" applyFill="1" applyBorder="1" applyAlignment="1">
      <alignment wrapText="1"/>
    </xf>
    <xf numFmtId="0" fontId="30" fillId="56" borderId="111" xfId="0" applyFont="1" applyFill="1" applyBorder="1" applyAlignment="1">
      <alignment horizontal="center" wrapText="1"/>
    </xf>
    <xf numFmtId="0" fontId="28" fillId="56" borderId="94" xfId="0" applyFont="1" applyFill="1" applyBorder="1" applyAlignment="1">
      <alignment horizontal="left" wrapText="1" indent="1"/>
    </xf>
    <xf numFmtId="3" fontId="115" fillId="56" borderId="111" xfId="0" applyNumberFormat="1" applyFont="1" applyFill="1" applyBorder="1" applyAlignment="1">
      <alignment horizontal="center" wrapText="1"/>
    </xf>
    <xf numFmtId="0" fontId="28" fillId="56" borderId="53" xfId="0" applyFont="1" applyFill="1" applyBorder="1" applyAlignment="1">
      <alignment horizontal="left" wrapText="1" indent="1"/>
    </xf>
    <xf numFmtId="0" fontId="28" fillId="56" borderId="111" xfId="0" applyFont="1" applyFill="1" applyBorder="1" applyAlignment="1">
      <alignment horizontal="left" wrapText="1" indent="1"/>
    </xf>
    <xf numFmtId="0" fontId="28" fillId="56" borderId="1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wrapText="1"/>
    </xf>
    <xf numFmtId="0" fontId="20" fillId="0" borderId="111" xfId="0" applyFont="1" applyBorder="1" applyAlignment="1">
      <alignment horizontal="center" wrapText="1"/>
    </xf>
    <xf numFmtId="0" fontId="30" fillId="0" borderId="77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28" fillId="56" borderId="23" xfId="0" applyFont="1" applyFill="1" applyBorder="1" applyAlignment="1">
      <alignment horizontal="left" vertical="top" wrapText="1" indent="1"/>
    </xf>
    <xf numFmtId="0" fontId="30" fillId="56" borderId="59" xfId="0" applyFont="1" applyFill="1" applyBorder="1" applyAlignment="1">
      <alignment horizontal="center" wrapText="1"/>
    </xf>
    <xf numFmtId="3" fontId="115" fillId="56" borderId="59" xfId="0" applyNumberFormat="1" applyFont="1" applyFill="1" applyBorder="1" applyAlignment="1">
      <alignment horizontal="center" wrapText="1"/>
    </xf>
    <xf numFmtId="0" fontId="115" fillId="56" borderId="59" xfId="0" applyFont="1" applyFill="1" applyBorder="1" applyAlignment="1">
      <alignment horizontal="center" wrapText="1"/>
    </xf>
    <xf numFmtId="0" fontId="28" fillId="56" borderId="59" xfId="0" applyFont="1" applyFill="1" applyBorder="1" applyAlignment="1">
      <alignment horizontal="center"/>
    </xf>
    <xf numFmtId="0" fontId="28" fillId="56" borderId="59" xfId="0" applyFont="1" applyFill="1" applyBorder="1" applyAlignment="1">
      <alignment horizontal="center" wrapText="1"/>
    </xf>
    <xf numFmtId="0" fontId="28" fillId="56" borderId="94" xfId="0" applyFont="1" applyFill="1" applyBorder="1" applyAlignment="1">
      <alignment horizontal="left" vertical="top" wrapText="1" indent="1"/>
    </xf>
    <xf numFmtId="0" fontId="30" fillId="56" borderId="111" xfId="0" applyFont="1" applyFill="1" applyBorder="1" applyAlignment="1">
      <alignment horizontal="center"/>
    </xf>
    <xf numFmtId="0" fontId="28" fillId="56" borderId="111" xfId="0" applyFont="1" applyFill="1" applyBorder="1" applyAlignment="1">
      <alignment horizontal="center"/>
    </xf>
    <xf numFmtId="3" fontId="115" fillId="56" borderId="111" xfId="0" applyNumberFormat="1" applyFont="1" applyFill="1" applyBorder="1" applyAlignment="1">
      <alignment horizontal="center" vertical="top" wrapText="1"/>
    </xf>
    <xf numFmtId="0" fontId="46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 vertical="center"/>
    </xf>
    <xf numFmtId="0" fontId="112" fillId="0" borderId="0" xfId="69" applyFont="1" applyAlignment="1" applyProtection="1">
      <alignment/>
      <protection/>
    </xf>
    <xf numFmtId="0" fontId="47" fillId="0" borderId="0" xfId="0" applyFont="1" applyAlignment="1">
      <alignment/>
    </xf>
    <xf numFmtId="0" fontId="113" fillId="0" borderId="0" xfId="0" applyFont="1" applyAlignment="1">
      <alignment/>
    </xf>
    <xf numFmtId="0" fontId="48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8" fillId="0" borderId="0" xfId="0" applyFont="1" applyAlignment="1">
      <alignment horizontal="justify" wrapText="1"/>
    </xf>
    <xf numFmtId="0" fontId="30" fillId="0" borderId="0" xfId="0" applyFont="1" applyAlignment="1">
      <alignment wrapText="1"/>
    </xf>
    <xf numFmtId="0" fontId="16" fillId="0" borderId="94" xfId="0" applyFont="1" applyBorder="1" applyAlignment="1">
      <alignment horizontal="right" wrapText="1"/>
    </xf>
    <xf numFmtId="0" fontId="16" fillId="0" borderId="111" xfId="0" applyFont="1" applyBorder="1" applyAlignment="1">
      <alignment horizontal="center" wrapText="1"/>
    </xf>
    <xf numFmtId="3" fontId="115" fillId="0" borderId="111" xfId="0" applyNumberFormat="1" applyFont="1" applyBorder="1" applyAlignment="1">
      <alignment horizontal="center" wrapText="1"/>
    </xf>
    <xf numFmtId="0" fontId="28" fillId="0" borderId="111" xfId="0" applyFont="1" applyBorder="1" applyAlignment="1">
      <alignment horizontal="center" wrapText="1"/>
    </xf>
    <xf numFmtId="0" fontId="16" fillId="0" borderId="111" xfId="0" applyFont="1" applyBorder="1" applyAlignment="1">
      <alignment horizontal="right" wrapText="1"/>
    </xf>
    <xf numFmtId="0" fontId="16" fillId="0" borderId="111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97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95" fillId="0" borderId="0" xfId="69" applyFont="1" applyAlignment="1" applyProtection="1">
      <alignment horizontal="left"/>
      <protection/>
    </xf>
    <xf numFmtId="0" fontId="99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28" fillId="0" borderId="111" xfId="0" applyFont="1" applyBorder="1" applyAlignment="1">
      <alignment horizontal="center"/>
    </xf>
    <xf numFmtId="0" fontId="1" fillId="0" borderId="0" xfId="69" applyBorder="1" applyAlignment="1" applyProtection="1">
      <alignment/>
      <protection/>
    </xf>
    <xf numFmtId="181" fontId="116" fillId="0" borderId="0" xfId="69" applyNumberFormat="1" applyFont="1" applyBorder="1" applyAlignment="1" applyProtection="1">
      <alignment horizontal="left" vertical="center"/>
      <protection/>
    </xf>
    <xf numFmtId="0" fontId="30" fillId="0" borderId="26" xfId="94" applyFont="1" applyBorder="1" applyAlignment="1">
      <alignment vertical="top" wrapText="1"/>
      <protection/>
    </xf>
    <xf numFmtId="0" fontId="30" fillId="0" borderId="27" xfId="94" applyFont="1" applyBorder="1" applyAlignment="1">
      <alignment horizontal="center" vertical="top" wrapText="1"/>
      <protection/>
    </xf>
    <xf numFmtId="0" fontId="30" fillId="0" borderId="29" xfId="94" applyFont="1" applyBorder="1" applyAlignment="1">
      <alignment vertical="top" wrapText="1"/>
      <protection/>
    </xf>
    <xf numFmtId="0" fontId="30" fillId="0" borderId="121" xfId="94" applyFont="1" applyBorder="1" applyAlignment="1">
      <alignment vertical="top" wrapText="1"/>
      <protection/>
    </xf>
    <xf numFmtId="0" fontId="30" fillId="0" borderId="51" xfId="94" applyFont="1" applyBorder="1" applyAlignment="1">
      <alignment vertical="top" wrapText="1"/>
      <protection/>
    </xf>
    <xf numFmtId="0" fontId="30" fillId="0" borderId="31" xfId="94" applyFont="1" applyBorder="1" applyAlignment="1">
      <alignment vertical="top" wrapText="1"/>
      <protection/>
    </xf>
    <xf numFmtId="0" fontId="30" fillId="0" borderId="32" xfId="94" applyFont="1" applyBorder="1" applyAlignment="1">
      <alignment horizontal="center" vertical="center" wrapText="1"/>
      <protection/>
    </xf>
    <xf numFmtId="0" fontId="110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8" fillId="0" borderId="74" xfId="0" applyFont="1" applyBorder="1" applyAlignment="1">
      <alignment horizontal="center"/>
    </xf>
    <xf numFmtId="0" fontId="28" fillId="56" borderId="24" xfId="0" applyFont="1" applyFill="1" applyBorder="1" applyAlignment="1">
      <alignment horizontal="center" wrapText="1"/>
    </xf>
    <xf numFmtId="0" fontId="28" fillId="56" borderId="53" xfId="0" applyFont="1" applyFill="1" applyBorder="1" applyAlignment="1">
      <alignment horizontal="center" wrapText="1"/>
    </xf>
    <xf numFmtId="0" fontId="28" fillId="56" borderId="94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left"/>
    </xf>
    <xf numFmtId="0" fontId="20" fillId="56" borderId="24" xfId="0" applyFont="1" applyFill="1" applyBorder="1" applyAlignment="1">
      <alignment horizontal="center" wrapText="1"/>
    </xf>
    <xf numFmtId="0" fontId="20" fillId="56" borderId="53" xfId="0" applyFont="1" applyFill="1" applyBorder="1" applyAlignment="1">
      <alignment horizontal="center" wrapText="1"/>
    </xf>
    <xf numFmtId="0" fontId="20" fillId="56" borderId="94" xfId="0" applyFont="1" applyFill="1" applyBorder="1" applyAlignment="1">
      <alignment horizontal="center" wrapText="1"/>
    </xf>
    <xf numFmtId="0" fontId="20" fillId="56" borderId="47" xfId="0" applyFont="1" applyFill="1" applyBorder="1" applyAlignment="1">
      <alignment horizontal="center" wrapText="1"/>
    </xf>
    <xf numFmtId="0" fontId="20" fillId="56" borderId="22" xfId="0" applyFont="1" applyFill="1" applyBorder="1" applyAlignment="1">
      <alignment horizontal="center" wrapText="1"/>
    </xf>
    <xf numFmtId="0" fontId="20" fillId="56" borderId="59" xfId="0" applyFont="1" applyFill="1" applyBorder="1" applyAlignment="1">
      <alignment horizontal="center" wrapText="1"/>
    </xf>
    <xf numFmtId="0" fontId="20" fillId="0" borderId="47" xfId="0" applyFont="1" applyBorder="1" applyAlignment="1">
      <alignment horizontal="center" wrapText="1"/>
    </xf>
    <xf numFmtId="0" fontId="20" fillId="0" borderId="59" xfId="0" applyFont="1" applyBorder="1" applyAlignment="1">
      <alignment horizontal="center" wrapText="1"/>
    </xf>
    <xf numFmtId="0" fontId="20" fillId="56" borderId="24" xfId="0" applyFont="1" applyFill="1" applyBorder="1" applyAlignment="1">
      <alignment horizontal="left" wrapText="1" indent="1"/>
    </xf>
    <xf numFmtId="0" fontId="20" fillId="56" borderId="94" xfId="0" applyFont="1" applyFill="1" applyBorder="1" applyAlignment="1">
      <alignment horizontal="left" wrapText="1" indent="1"/>
    </xf>
    <xf numFmtId="0" fontId="20" fillId="0" borderId="24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99" fillId="0" borderId="0" xfId="0" applyFont="1" applyAlignment="1">
      <alignment horizontal="left" wrapText="1"/>
    </xf>
    <xf numFmtId="0" fontId="28" fillId="0" borderId="40" xfId="0" applyFont="1" applyBorder="1" applyAlignment="1">
      <alignment horizontal="left"/>
    </xf>
    <xf numFmtId="0" fontId="110" fillId="0" borderId="0" xfId="0" applyFont="1" applyAlignment="1">
      <alignment horizontal="center"/>
    </xf>
    <xf numFmtId="0" fontId="99" fillId="0" borderId="46" xfId="0" applyFont="1" applyBorder="1" applyAlignment="1">
      <alignment horizontal="center" wrapText="1"/>
    </xf>
    <xf numFmtId="0" fontId="99" fillId="0" borderId="47" xfId="0" applyFont="1" applyBorder="1" applyAlignment="1">
      <alignment horizontal="center" wrapText="1"/>
    </xf>
    <xf numFmtId="0" fontId="99" fillId="0" borderId="22" xfId="0" applyFont="1" applyBorder="1" applyAlignment="1">
      <alignment horizontal="center" wrapText="1"/>
    </xf>
    <xf numFmtId="0" fontId="99" fillId="0" borderId="59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65" xfId="0" applyFont="1" applyBorder="1" applyAlignment="1">
      <alignment horizontal="center" wrapText="1"/>
    </xf>
    <xf numFmtId="0" fontId="12" fillId="0" borderId="92" xfId="0" applyFont="1" applyBorder="1" applyAlignment="1">
      <alignment horizontal="center" wrapText="1"/>
    </xf>
    <xf numFmtId="0" fontId="12" fillId="0" borderId="111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94" xfId="0" applyFont="1" applyBorder="1" applyAlignment="1">
      <alignment horizontal="center" wrapText="1"/>
    </xf>
    <xf numFmtId="0" fontId="99" fillId="0" borderId="40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16" fillId="0" borderId="46" xfId="0" applyFont="1" applyBorder="1" applyAlignment="1">
      <alignment horizontal="left" wrapText="1"/>
    </xf>
    <xf numFmtId="0" fontId="12" fillId="0" borderId="53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6" fillId="0" borderId="24" xfId="0" applyFont="1" applyBorder="1" applyAlignment="1">
      <alignment horizontal="right" wrapText="1"/>
    </xf>
    <xf numFmtId="0" fontId="16" fillId="0" borderId="94" xfId="0" applyFont="1" applyBorder="1" applyAlignment="1">
      <alignment horizontal="right" wrapText="1"/>
    </xf>
    <xf numFmtId="0" fontId="16" fillId="0" borderId="24" xfId="0" applyFont="1" applyBorder="1" applyAlignment="1">
      <alignment horizontal="center" wrapText="1"/>
    </xf>
    <xf numFmtId="0" fontId="16" fillId="0" borderId="94" xfId="0" applyFont="1" applyBorder="1" applyAlignment="1">
      <alignment horizontal="center" wrapText="1"/>
    </xf>
    <xf numFmtId="0" fontId="40" fillId="0" borderId="47" xfId="0" applyFont="1" applyBorder="1" applyAlignment="1">
      <alignment wrapText="1"/>
    </xf>
    <xf numFmtId="0" fontId="40" fillId="0" borderId="59" xfId="0" applyFont="1" applyBorder="1" applyAlignment="1">
      <alignment wrapText="1"/>
    </xf>
    <xf numFmtId="0" fontId="98" fillId="0" borderId="47" xfId="0" applyFont="1" applyBorder="1" applyAlignment="1">
      <alignment horizontal="center" wrapText="1"/>
    </xf>
    <xf numFmtId="0" fontId="98" fillId="0" borderId="59" xfId="0" applyFont="1" applyBorder="1" applyAlignment="1">
      <alignment horizontal="center" wrapText="1"/>
    </xf>
    <xf numFmtId="0" fontId="97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99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99" fillId="0" borderId="46" xfId="0" applyFont="1" applyBorder="1" applyAlignment="1">
      <alignment horizontal="left" wrapText="1"/>
    </xf>
    <xf numFmtId="0" fontId="16" fillId="0" borderId="53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6" fillId="0" borderId="92" xfId="0" applyFont="1" applyBorder="1" applyAlignment="1">
      <alignment horizontal="center" wrapText="1"/>
    </xf>
    <xf numFmtId="0" fontId="16" fillId="0" borderId="111" xfId="0" applyFont="1" applyBorder="1" applyAlignment="1">
      <alignment horizontal="center" wrapText="1"/>
    </xf>
    <xf numFmtId="0" fontId="40" fillId="0" borderId="47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59" xfId="0" applyFont="1" applyBorder="1" applyAlignment="1">
      <alignment horizontal="center" wrapText="1"/>
    </xf>
    <xf numFmtId="181" fontId="9" fillId="0" borderId="0" xfId="0" applyNumberFormat="1" applyFont="1" applyAlignment="1">
      <alignment horizontal="center" vertical="center"/>
    </xf>
    <xf numFmtId="181" fontId="65" fillId="0" borderId="0" xfId="0" applyNumberFormat="1" applyFont="1" applyAlignment="1">
      <alignment horizontal="center" vertical="center"/>
    </xf>
    <xf numFmtId="181" fontId="65" fillId="0" borderId="0" xfId="0" applyNumberFormat="1" applyFont="1" applyBorder="1" applyAlignment="1">
      <alignment horizontal="center" vertical="center"/>
    </xf>
    <xf numFmtId="181" fontId="29" fillId="0" borderId="0" xfId="0" applyNumberFormat="1" applyFont="1" applyFill="1" applyAlignment="1">
      <alignment horizontal="center" vertical="center" wrapText="1"/>
    </xf>
    <xf numFmtId="181" fontId="73" fillId="0" borderId="0" xfId="0" applyNumberFormat="1" applyFont="1" applyFill="1" applyAlignment="1">
      <alignment horizontal="center" vertical="center"/>
    </xf>
    <xf numFmtId="181" fontId="29" fillId="0" borderId="122" xfId="0" applyNumberFormat="1" applyFont="1" applyBorder="1" applyAlignment="1">
      <alignment horizontal="center" vertical="center" shrinkToFit="1"/>
    </xf>
    <xf numFmtId="181" fontId="29" fillId="0" borderId="123" xfId="0" applyNumberFormat="1" applyFont="1" applyBorder="1" applyAlignment="1">
      <alignment horizontal="center" vertical="center" shrinkToFit="1"/>
    </xf>
    <xf numFmtId="181" fontId="33" fillId="0" borderId="97" xfId="0" applyNumberFormat="1" applyFont="1" applyFill="1" applyBorder="1" applyAlignment="1">
      <alignment horizontal="center" vertical="center"/>
    </xf>
    <xf numFmtId="181" fontId="33" fillId="0" borderId="124" xfId="0" applyNumberFormat="1" applyFont="1" applyFill="1" applyBorder="1" applyAlignment="1">
      <alignment horizontal="center" vertical="center"/>
    </xf>
    <xf numFmtId="181" fontId="78" fillId="0" borderId="0" xfId="0" applyNumberFormat="1" applyFont="1" applyFill="1" applyAlignment="1">
      <alignment horizontal="center" vertical="center" wrapText="1"/>
    </xf>
    <xf numFmtId="181" fontId="73" fillId="0" borderId="0" xfId="0" applyNumberFormat="1" applyFont="1" applyFill="1" applyAlignment="1">
      <alignment horizontal="center" vertical="center" wrapText="1"/>
    </xf>
    <xf numFmtId="181" fontId="79" fillId="0" borderId="27" xfId="0" applyNumberFormat="1" applyFont="1" applyBorder="1" applyAlignment="1">
      <alignment horizontal="center" vertical="center" shrinkToFit="1"/>
    </xf>
    <xf numFmtId="181" fontId="79" fillId="0" borderId="32" xfId="0" applyNumberFormat="1" applyFont="1" applyBorder="1" applyAlignment="1">
      <alignment horizontal="center" vertical="center" shrinkToFit="1"/>
    </xf>
    <xf numFmtId="181" fontId="73" fillId="0" borderId="27" xfId="0" applyNumberFormat="1" applyFont="1" applyFill="1" applyBorder="1" applyAlignment="1">
      <alignment horizontal="center" vertical="center"/>
    </xf>
    <xf numFmtId="181" fontId="73" fillId="0" borderId="28" xfId="0" applyNumberFormat="1" applyFont="1" applyFill="1" applyBorder="1" applyAlignment="1">
      <alignment horizontal="center" vertical="center"/>
    </xf>
    <xf numFmtId="181" fontId="79" fillId="0" borderId="26" xfId="0" applyNumberFormat="1" applyFont="1" applyBorder="1" applyAlignment="1">
      <alignment horizontal="center" vertical="center" shrinkToFit="1"/>
    </xf>
    <xf numFmtId="181" fontId="79" fillId="0" borderId="31" xfId="0" applyNumberFormat="1" applyFont="1" applyBorder="1" applyAlignment="1">
      <alignment horizontal="center" vertical="center" shrinkToFit="1"/>
    </xf>
    <xf numFmtId="181" fontId="65" fillId="0" borderId="0" xfId="0" applyNumberFormat="1" applyFont="1" applyBorder="1" applyAlignment="1">
      <alignment horizontal="center" vertical="center" wrapText="1"/>
    </xf>
    <xf numFmtId="181" fontId="66" fillId="0" borderId="0" xfId="0" applyNumberFormat="1" applyFont="1" applyBorder="1" applyAlignment="1">
      <alignment horizontal="left" vertical="center"/>
    </xf>
    <xf numFmtId="181" fontId="73" fillId="0" borderId="23" xfId="0" applyNumberFormat="1" applyFont="1" applyFill="1" applyBorder="1" applyAlignment="1">
      <alignment horizontal="center" vertical="center"/>
    </xf>
    <xf numFmtId="181" fontId="89" fillId="0" borderId="0" xfId="0" applyNumberFormat="1" applyFont="1" applyBorder="1" applyAlignment="1">
      <alignment horizontal="center" vertical="center"/>
    </xf>
    <xf numFmtId="181" fontId="82" fillId="0" borderId="0" xfId="75" applyNumberFormat="1" applyFont="1" applyFill="1" applyBorder="1" applyAlignment="1">
      <alignment horizontal="center" vertical="center"/>
    </xf>
    <xf numFmtId="181" fontId="68" fillId="0" borderId="0" xfId="0" applyNumberFormat="1" applyFont="1" applyFill="1" applyAlignment="1">
      <alignment horizontal="center" vertical="center" wrapText="1"/>
    </xf>
    <xf numFmtId="181" fontId="79" fillId="0" borderId="23" xfId="0" applyNumberFormat="1" applyFont="1" applyBorder="1" applyAlignment="1">
      <alignment horizontal="center" vertical="center" shrinkToFit="1"/>
    </xf>
    <xf numFmtId="181" fontId="9" fillId="0" borderId="0" xfId="0" applyNumberFormat="1" applyFont="1" applyBorder="1" applyAlignment="1">
      <alignment horizontal="left" vertical="center"/>
    </xf>
    <xf numFmtId="181" fontId="33" fillId="0" borderId="0" xfId="0" applyNumberFormat="1" applyFont="1" applyFill="1" applyAlignment="1">
      <alignment horizontal="center" vertical="center" wrapText="1"/>
    </xf>
    <xf numFmtId="181" fontId="37" fillId="0" borderId="0" xfId="0" applyNumberFormat="1" applyFont="1" applyFill="1" applyAlignment="1">
      <alignment horizontal="center" vertical="center"/>
    </xf>
    <xf numFmtId="0" fontId="29" fillId="0" borderId="27" xfId="101" applyFont="1" applyFill="1" applyBorder="1" applyAlignment="1">
      <alignment horizontal="center" vertical="center"/>
      <protection/>
    </xf>
    <xf numFmtId="0" fontId="29" fillId="0" borderId="32" xfId="101" applyFont="1" applyFill="1" applyBorder="1" applyAlignment="1">
      <alignment horizontal="center" vertical="center"/>
      <protection/>
    </xf>
    <xf numFmtId="181" fontId="33" fillId="0" borderId="110" xfId="0" applyNumberFormat="1" applyFont="1" applyFill="1" applyBorder="1" applyAlignment="1">
      <alignment horizontal="center" vertical="center"/>
    </xf>
    <xf numFmtId="181" fontId="33" fillId="0" borderId="125" xfId="0" applyNumberFormat="1" applyFont="1" applyFill="1" applyBorder="1" applyAlignment="1">
      <alignment horizontal="center" vertical="center"/>
    </xf>
    <xf numFmtId="181" fontId="29" fillId="0" borderId="65" xfId="0" applyNumberFormat="1" applyFont="1" applyBorder="1" applyAlignment="1">
      <alignment horizontal="center" vertical="center" shrinkToFit="1"/>
    </xf>
    <xf numFmtId="181" fontId="29" fillId="0" borderId="111" xfId="0" applyNumberFormat="1" applyFont="1" applyBorder="1" applyAlignment="1">
      <alignment horizontal="center" vertical="center" shrinkToFit="1"/>
    </xf>
    <xf numFmtId="181" fontId="33" fillId="0" borderId="126" xfId="0" applyNumberFormat="1" applyFont="1" applyFill="1" applyBorder="1" applyAlignment="1">
      <alignment horizontal="center" vertical="center"/>
    </xf>
    <xf numFmtId="181" fontId="33" fillId="0" borderId="127" xfId="0" applyNumberFormat="1" applyFont="1" applyFill="1" applyBorder="1" applyAlignment="1">
      <alignment horizontal="center" vertical="center"/>
    </xf>
    <xf numFmtId="181" fontId="29" fillId="0" borderId="128" xfId="0" applyNumberFormat="1" applyFont="1" applyBorder="1" applyAlignment="1">
      <alignment horizontal="center" vertical="center" shrinkToFit="1"/>
    </xf>
    <xf numFmtId="181" fontId="29" fillId="0" borderId="129" xfId="0" applyNumberFormat="1" applyFont="1" applyBorder="1" applyAlignment="1">
      <alignment horizontal="center" vertical="center" shrinkToFit="1"/>
    </xf>
    <xf numFmtId="181" fontId="174" fillId="0" borderId="0" xfId="0" applyNumberFormat="1" applyFont="1" applyAlignment="1">
      <alignment horizontal="center" vertical="center"/>
    </xf>
    <xf numFmtId="181" fontId="174" fillId="0" borderId="0" xfId="0" applyNumberFormat="1" applyFont="1" applyBorder="1" applyAlignment="1">
      <alignment horizontal="center" vertical="center"/>
    </xf>
    <xf numFmtId="0" fontId="168" fillId="0" borderId="26" xfId="104" applyFont="1" applyFill="1" applyBorder="1" applyAlignment="1">
      <alignment horizontal="center" vertical="center"/>
      <protection/>
    </xf>
    <xf numFmtId="0" fontId="168" fillId="0" borderId="27" xfId="104" applyFont="1" applyFill="1" applyBorder="1" applyAlignment="1">
      <alignment horizontal="center" vertical="center"/>
      <protection/>
    </xf>
    <xf numFmtId="0" fontId="168" fillId="0" borderId="31" xfId="104" applyFont="1" applyFill="1" applyBorder="1" applyAlignment="1">
      <alignment horizontal="center" vertical="center"/>
      <protection/>
    </xf>
    <xf numFmtId="0" fontId="168" fillId="0" borderId="32" xfId="104" applyFont="1" applyFill="1" applyBorder="1" applyAlignment="1">
      <alignment horizontal="center" vertical="center"/>
      <protection/>
    </xf>
    <xf numFmtId="0" fontId="168" fillId="0" borderId="28" xfId="104" applyFont="1" applyFill="1" applyBorder="1" applyAlignment="1">
      <alignment horizontal="center" vertical="center" wrapText="1"/>
      <protection/>
    </xf>
    <xf numFmtId="0" fontId="168" fillId="0" borderId="20" xfId="104" applyFont="1" applyFill="1" applyBorder="1" applyAlignment="1">
      <alignment horizontal="center" vertical="center" wrapText="1"/>
      <protection/>
    </xf>
    <xf numFmtId="0" fontId="168" fillId="0" borderId="118" xfId="101" applyFont="1" applyFill="1" applyBorder="1" applyAlignment="1">
      <alignment horizontal="center" vertical="center"/>
      <protection/>
    </xf>
    <xf numFmtId="0" fontId="168" fillId="0" borderId="25" xfId="101" applyFont="1" applyFill="1" applyBorder="1" applyAlignment="1">
      <alignment horizontal="center" vertical="center"/>
      <protection/>
    </xf>
    <xf numFmtId="0" fontId="168" fillId="0" borderId="62" xfId="101" applyFont="1" applyFill="1" applyBorder="1" applyAlignment="1">
      <alignment horizontal="center" vertical="center"/>
      <protection/>
    </xf>
    <xf numFmtId="0" fontId="168" fillId="0" borderId="30" xfId="101" applyFont="1" applyFill="1" applyBorder="1" applyAlignment="1">
      <alignment horizontal="center" vertical="center"/>
      <protection/>
    </xf>
    <xf numFmtId="0" fontId="171" fillId="0" borderId="26" xfId="101" applyFont="1" applyFill="1" applyBorder="1" applyAlignment="1">
      <alignment horizontal="left" vertical="center"/>
      <protection/>
    </xf>
    <xf numFmtId="0" fontId="171" fillId="0" borderId="27" xfId="101" applyFont="1" applyFill="1" applyBorder="1" applyAlignment="1">
      <alignment horizontal="left" vertical="center"/>
      <protection/>
    </xf>
    <xf numFmtId="0" fontId="171" fillId="0" borderId="72" xfId="103" applyFont="1" applyFill="1" applyBorder="1" applyAlignment="1">
      <alignment horizontal="left" vertical="top" wrapText="1"/>
      <protection/>
    </xf>
    <xf numFmtId="0" fontId="179" fillId="0" borderId="72" xfId="0" applyFont="1" applyBorder="1" applyAlignment="1">
      <alignment horizontal="left" vertical="top" wrapText="1"/>
    </xf>
    <xf numFmtId="0" fontId="179" fillId="0" borderId="83" xfId="0" applyFont="1" applyBorder="1" applyAlignment="1">
      <alignment horizontal="left" vertical="top" wrapText="1"/>
    </xf>
    <xf numFmtId="0" fontId="179" fillId="0" borderId="0" xfId="0" applyFont="1" applyAlignment="1">
      <alignment horizontal="left" vertical="top" wrapText="1"/>
    </xf>
    <xf numFmtId="0" fontId="179" fillId="0" borderId="108" xfId="0" applyFont="1" applyBorder="1" applyAlignment="1">
      <alignment horizontal="left" vertical="top" wrapText="1"/>
    </xf>
    <xf numFmtId="0" fontId="171" fillId="0" borderId="29" xfId="101" applyFont="1" applyFill="1" applyBorder="1" applyAlignment="1">
      <alignment horizontal="left" vertical="center"/>
      <protection/>
    </xf>
    <xf numFmtId="0" fontId="171" fillId="0" borderId="30" xfId="101" applyFont="1" applyFill="1" applyBorder="1" applyAlignment="1">
      <alignment horizontal="left" vertical="center"/>
      <protection/>
    </xf>
    <xf numFmtId="0" fontId="171" fillId="0" borderId="31" xfId="101" applyFont="1" applyFill="1" applyBorder="1" applyAlignment="1">
      <alignment horizontal="left" vertical="center"/>
      <protection/>
    </xf>
    <xf numFmtId="0" fontId="171" fillId="0" borderId="32" xfId="101" applyFont="1" applyFill="1" applyBorder="1" applyAlignment="1">
      <alignment horizontal="left" vertical="center"/>
      <protection/>
    </xf>
    <xf numFmtId="0" fontId="168" fillId="0" borderId="46" xfId="101" applyFont="1" applyFill="1" applyBorder="1" applyAlignment="1">
      <alignment horizontal="center" vertical="center"/>
      <protection/>
    </xf>
    <xf numFmtId="0" fontId="168" fillId="0" borderId="73" xfId="101" applyFont="1" applyFill="1" applyBorder="1" applyAlignment="1">
      <alignment horizontal="center" vertical="center"/>
      <protection/>
    </xf>
    <xf numFmtId="0" fontId="168" fillId="0" borderId="0" xfId="101" applyFont="1" applyFill="1" applyBorder="1" applyAlignment="1">
      <alignment horizontal="center" vertical="center"/>
      <protection/>
    </xf>
    <xf numFmtId="0" fontId="168" fillId="0" borderId="108" xfId="101" applyFont="1" applyFill="1" applyBorder="1" applyAlignment="1">
      <alignment horizontal="center" vertical="center"/>
      <protection/>
    </xf>
    <xf numFmtId="0" fontId="171" fillId="0" borderId="26" xfId="100" applyFont="1" applyFill="1" applyBorder="1" applyAlignment="1">
      <alignment horizontal="left" shrinkToFit="1"/>
      <protection/>
    </xf>
    <xf numFmtId="0" fontId="171" fillId="0" borderId="27" xfId="100" applyFont="1" applyFill="1" applyBorder="1" applyAlignment="1">
      <alignment horizontal="left" shrinkToFit="1"/>
      <protection/>
    </xf>
    <xf numFmtId="0" fontId="171" fillId="0" borderId="29" xfId="100" applyFont="1" applyFill="1" applyBorder="1" applyAlignment="1">
      <alignment horizontal="left" shrinkToFit="1"/>
      <protection/>
    </xf>
    <xf numFmtId="0" fontId="171" fillId="0" borderId="30" xfId="100" applyFont="1" applyFill="1" applyBorder="1" applyAlignment="1">
      <alignment horizontal="left" shrinkToFit="1"/>
      <protection/>
    </xf>
    <xf numFmtId="0" fontId="171" fillId="0" borderId="31" xfId="100" applyFont="1" applyFill="1" applyBorder="1" applyAlignment="1">
      <alignment horizontal="left" shrinkToFit="1"/>
      <protection/>
    </xf>
    <xf numFmtId="0" fontId="171" fillId="0" borderId="32" xfId="100" applyFont="1" applyFill="1" applyBorder="1" applyAlignment="1">
      <alignment horizontal="left" shrinkToFit="1"/>
      <protection/>
    </xf>
    <xf numFmtId="0" fontId="168" fillId="0" borderId="75" xfId="94" applyFont="1" applyFill="1" applyBorder="1" applyAlignment="1">
      <alignment horizontal="left"/>
      <protection/>
    </xf>
    <xf numFmtId="0" fontId="168" fillId="0" borderId="75" xfId="94" applyFont="1" applyFill="1" applyBorder="1" applyAlignment="1">
      <alignment/>
      <protection/>
    </xf>
    <xf numFmtId="0" fontId="171" fillId="0" borderId="26" xfId="94" applyFont="1" applyFill="1" applyBorder="1" applyAlignment="1">
      <alignment horizontal="left"/>
      <protection/>
    </xf>
    <xf numFmtId="0" fontId="171" fillId="0" borderId="27" xfId="94" applyFont="1" applyFill="1" applyBorder="1" applyAlignment="1">
      <alignment horizontal="left"/>
      <protection/>
    </xf>
    <xf numFmtId="0" fontId="171" fillId="0" borderId="29" xfId="94" applyFont="1" applyFill="1" applyBorder="1" applyAlignment="1">
      <alignment horizontal="left"/>
      <protection/>
    </xf>
    <xf numFmtId="0" fontId="171" fillId="0" borderId="30" xfId="94" applyFont="1" applyFill="1" applyBorder="1" applyAlignment="1">
      <alignment horizontal="left"/>
      <protection/>
    </xf>
    <xf numFmtId="0" fontId="171" fillId="0" borderId="31" xfId="94" applyNumberFormat="1" applyFont="1" applyFill="1" applyBorder="1" applyAlignment="1">
      <alignment horizontal="left" wrapText="1"/>
      <protection/>
    </xf>
    <xf numFmtId="0" fontId="171" fillId="0" borderId="32" xfId="94" applyNumberFormat="1" applyFont="1" applyFill="1" applyBorder="1" applyAlignment="1">
      <alignment horizontal="left" wrapText="1"/>
      <protection/>
    </xf>
    <xf numFmtId="0" fontId="168" fillId="0" borderId="73" xfId="101" applyFont="1" applyFill="1" applyBorder="1" applyAlignment="1">
      <alignment horizontal="center" vertical="center" wrapText="1"/>
      <protection/>
    </xf>
    <xf numFmtId="0" fontId="168" fillId="0" borderId="0" xfId="101" applyFont="1" applyFill="1" applyBorder="1" applyAlignment="1">
      <alignment horizontal="center" vertical="center" wrapText="1"/>
      <protection/>
    </xf>
    <xf numFmtId="0" fontId="168" fillId="0" borderId="108" xfId="101" applyFont="1" applyFill="1" applyBorder="1" applyAlignment="1">
      <alignment horizontal="center" vertical="center" wrapText="1"/>
      <protection/>
    </xf>
    <xf numFmtId="0" fontId="171" fillId="0" borderId="63" xfId="101" applyFont="1" applyFill="1" applyBorder="1" applyAlignment="1">
      <alignment horizontal="left" vertical="center" wrapText="1"/>
      <protection/>
    </xf>
    <xf numFmtId="0" fontId="171" fillId="0" borderId="41" xfId="94" applyFont="1" applyFill="1" applyBorder="1" applyAlignment="1">
      <alignment horizontal="left" vertical="center" wrapText="1"/>
      <protection/>
    </xf>
    <xf numFmtId="0" fontId="171" fillId="0" borderId="118" xfId="94" applyFont="1" applyFill="1" applyBorder="1" applyAlignment="1">
      <alignment horizontal="left" vertical="center" wrapText="1"/>
      <protection/>
    </xf>
    <xf numFmtId="0" fontId="168" fillId="0" borderId="0" xfId="94" applyFont="1" applyFill="1" applyBorder="1">
      <alignment/>
      <protection/>
    </xf>
    <xf numFmtId="0" fontId="168" fillId="0" borderId="108" xfId="94" applyFont="1" applyFill="1" applyBorder="1">
      <alignment/>
      <protection/>
    </xf>
    <xf numFmtId="0" fontId="171" fillId="0" borderId="31" xfId="94" applyFont="1" applyFill="1" applyBorder="1" applyAlignment="1">
      <alignment horizontal="left"/>
      <protection/>
    </xf>
    <xf numFmtId="0" fontId="171" fillId="0" borderId="32" xfId="94" applyFont="1" applyFill="1" applyBorder="1" applyAlignment="1">
      <alignment horizontal="left"/>
      <protection/>
    </xf>
    <xf numFmtId="0" fontId="168" fillId="0" borderId="25" xfId="94" applyFont="1" applyFill="1" applyBorder="1" applyAlignment="1">
      <alignment horizontal="left"/>
      <protection/>
    </xf>
    <xf numFmtId="0" fontId="168" fillId="0" borderId="25" xfId="94" applyFont="1" applyFill="1" applyBorder="1" applyAlignment="1">
      <alignment/>
      <protection/>
    </xf>
    <xf numFmtId="0" fontId="171" fillId="0" borderId="73" xfId="94" applyFont="1" applyFill="1" applyBorder="1" applyAlignment="1">
      <alignment horizontal="left"/>
      <protection/>
    </xf>
    <xf numFmtId="0" fontId="171" fillId="0" borderId="0" xfId="94" applyFont="1" applyFill="1" applyAlignment="1">
      <alignment horizontal="left"/>
      <protection/>
    </xf>
    <xf numFmtId="0" fontId="171" fillId="0" borderId="108" xfId="94" applyFont="1" applyFill="1" applyBorder="1" applyAlignment="1">
      <alignment horizontal="left"/>
      <protection/>
    </xf>
    <xf numFmtId="0" fontId="168" fillId="0" borderId="93" xfId="94" applyFont="1" applyFill="1" applyBorder="1" applyAlignment="1">
      <alignment horizontal="center" wrapText="1"/>
      <protection/>
    </xf>
    <xf numFmtId="0" fontId="168" fillId="0" borderId="72" xfId="94" applyFont="1" applyFill="1" applyBorder="1" applyAlignment="1">
      <alignment horizontal="center" wrapText="1"/>
      <protection/>
    </xf>
    <xf numFmtId="0" fontId="168" fillId="0" borderId="83" xfId="94" applyFont="1" applyFill="1" applyBorder="1" applyAlignment="1">
      <alignment horizontal="center" wrapText="1"/>
      <protection/>
    </xf>
    <xf numFmtId="0" fontId="168" fillId="0" borderId="73" xfId="94" applyFont="1" applyFill="1" applyBorder="1" applyAlignment="1">
      <alignment horizontal="center" wrapText="1"/>
      <protection/>
    </xf>
    <xf numFmtId="0" fontId="168" fillId="0" borderId="0" xfId="94" applyFont="1" applyFill="1" applyBorder="1" applyAlignment="1">
      <alignment horizontal="center" wrapText="1"/>
      <protection/>
    </xf>
    <xf numFmtId="0" fontId="168" fillId="0" borderId="108" xfId="94" applyFont="1" applyFill="1" applyBorder="1" applyAlignment="1">
      <alignment horizontal="center" wrapText="1"/>
      <protection/>
    </xf>
    <xf numFmtId="0" fontId="171" fillId="0" borderId="26" xfId="94" applyFont="1" applyFill="1" applyBorder="1" applyAlignment="1">
      <alignment horizontal="left" shrinkToFit="1"/>
      <protection/>
    </xf>
    <xf numFmtId="0" fontId="171" fillId="0" borderId="27" xfId="94" applyFont="1" applyFill="1" applyBorder="1" applyAlignment="1">
      <alignment horizontal="left" shrinkToFit="1"/>
      <protection/>
    </xf>
    <xf numFmtId="0" fontId="171" fillId="0" borderId="29" xfId="94" applyFont="1" applyFill="1" applyBorder="1" applyAlignment="1">
      <alignment horizontal="left" shrinkToFit="1"/>
      <protection/>
    </xf>
    <xf numFmtId="0" fontId="171" fillId="0" borderId="30" xfId="94" applyFont="1" applyFill="1" applyBorder="1" applyAlignment="1">
      <alignment horizontal="left" shrinkToFit="1"/>
      <protection/>
    </xf>
    <xf numFmtId="0" fontId="171" fillId="0" borderId="31" xfId="94" applyFont="1" applyFill="1" applyBorder="1" applyAlignment="1">
      <alignment horizontal="left" shrinkToFit="1"/>
      <protection/>
    </xf>
    <xf numFmtId="0" fontId="171" fillId="0" borderId="32" xfId="94" applyFont="1" applyFill="1" applyBorder="1" applyAlignment="1">
      <alignment horizontal="left" shrinkToFit="1"/>
      <protection/>
    </xf>
    <xf numFmtId="0" fontId="168" fillId="0" borderId="93" xfId="101" applyFont="1" applyFill="1" applyBorder="1" applyAlignment="1">
      <alignment horizontal="center" vertical="center"/>
      <protection/>
    </xf>
    <xf numFmtId="0" fontId="168" fillId="0" borderId="72" xfId="101" applyFont="1" applyFill="1" applyBorder="1" applyAlignment="1">
      <alignment horizontal="center" vertical="center"/>
      <protection/>
    </xf>
    <xf numFmtId="0" fontId="168" fillId="0" borderId="83" xfId="101" applyFont="1" applyFill="1" applyBorder="1" applyAlignment="1">
      <alignment horizontal="center" vertical="center"/>
      <protection/>
    </xf>
    <xf numFmtId="181" fontId="9" fillId="0" borderId="0" xfId="0" applyNumberFormat="1" applyFont="1" applyAlignment="1" applyProtection="1">
      <alignment horizontal="center" vertical="center"/>
      <protection hidden="1" locked="0"/>
    </xf>
    <xf numFmtId="0" fontId="28" fillId="0" borderId="82" xfId="0" applyNumberFormat="1" applyFont="1" applyBorder="1" applyAlignment="1" applyProtection="1">
      <alignment vertical="center" wrapText="1"/>
      <protection hidden="1" locked="0"/>
    </xf>
    <xf numFmtId="181" fontId="6" fillId="0" borderId="41" xfId="0" applyNumberFormat="1" applyFont="1" applyBorder="1" applyAlignment="1" applyProtection="1">
      <alignment horizontal="right" vertical="center"/>
      <protection hidden="1" locked="0"/>
    </xf>
    <xf numFmtId="181" fontId="28" fillId="0" borderId="41" xfId="0" applyNumberFormat="1" applyFont="1" applyBorder="1" applyAlignment="1" applyProtection="1">
      <alignment horizontal="right" vertical="center"/>
      <protection hidden="1" locked="0"/>
    </xf>
    <xf numFmtId="0" fontId="3" fillId="0" borderId="0" xfId="69" applyFont="1" applyBorder="1" applyAlignment="1" applyProtection="1">
      <alignment horizontal="center" vertical="center" wrapText="1"/>
      <protection hidden="1" locked="0"/>
    </xf>
    <xf numFmtId="0" fontId="29" fillId="0" borderId="0" xfId="0" applyFont="1" applyBorder="1" applyAlignment="1">
      <alignment horizontal="center" vertical="center"/>
    </xf>
    <xf numFmtId="181" fontId="28" fillId="0" borderId="46" xfId="0" applyNumberFormat="1" applyFont="1" applyBorder="1" applyAlignment="1" applyProtection="1">
      <alignment horizontal="center" vertical="center"/>
      <protection hidden="1" locked="0"/>
    </xf>
    <xf numFmtId="0" fontId="8" fillId="0" borderId="5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81" fontId="28" fillId="0" borderId="0" xfId="0" applyNumberFormat="1" applyFont="1" applyBorder="1" applyAlignment="1" applyProtection="1">
      <alignment horizontal="center" vertical="center"/>
      <protection hidden="1" locked="0"/>
    </xf>
    <xf numFmtId="181" fontId="28" fillId="0" borderId="46" xfId="0" applyNumberFormat="1" applyFont="1" applyBorder="1" applyAlignment="1" applyProtection="1">
      <alignment horizontal="center" vertical="center" shrinkToFit="1"/>
      <protection hidden="1" locked="0"/>
    </xf>
    <xf numFmtId="0" fontId="28" fillId="0" borderId="46" xfId="0" applyFont="1" applyBorder="1" applyAlignment="1" applyProtection="1">
      <alignment horizontal="center" vertical="center"/>
      <protection hidden="1" locked="0"/>
    </xf>
    <xf numFmtId="0" fontId="28" fillId="0" borderId="111" xfId="0" applyFont="1" applyBorder="1" applyAlignment="1" applyProtection="1">
      <alignment horizontal="center" vertical="center"/>
      <protection hidden="1" locked="0"/>
    </xf>
    <xf numFmtId="0" fontId="7" fillId="0" borderId="47" xfId="0" applyFont="1" applyBorder="1" applyAlignment="1" applyProtection="1">
      <alignment horizontal="center" vertical="center"/>
      <protection hidden="1" locked="0"/>
    </xf>
    <xf numFmtId="0" fontId="7" fillId="0" borderId="59" xfId="0" applyFont="1" applyBorder="1" applyAlignment="1" applyProtection="1">
      <alignment horizontal="center" vertical="center"/>
      <protection hidden="1" locked="0"/>
    </xf>
    <xf numFmtId="0" fontId="28" fillId="0" borderId="22" xfId="0" applyFont="1" applyBorder="1" applyAlignment="1" applyProtection="1">
      <alignment horizontal="center" vertical="center"/>
      <protection hidden="1" locked="0"/>
    </xf>
    <xf numFmtId="0" fontId="29" fillId="0" borderId="0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 locked="0"/>
    </xf>
    <xf numFmtId="0" fontId="8" fillId="0" borderId="30" xfId="0" applyFont="1" applyBorder="1" applyAlignment="1" applyProtection="1">
      <alignment horizontal="center" vertical="center"/>
      <protection hidden="1" locked="0"/>
    </xf>
    <xf numFmtId="0" fontId="28" fillId="0" borderId="0" xfId="0" applyFont="1" applyBorder="1" applyAlignment="1" applyProtection="1">
      <alignment horizontal="center" vertical="center"/>
      <protection hidden="1" locked="0"/>
    </xf>
    <xf numFmtId="0" fontId="8" fillId="0" borderId="32" xfId="0" applyFont="1" applyBorder="1" applyAlignment="1" applyProtection="1">
      <alignment horizontal="center" vertical="center"/>
      <protection hidden="1" locked="0"/>
    </xf>
    <xf numFmtId="0" fontId="3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8" fillId="0" borderId="40" xfId="0" applyFont="1" applyBorder="1" applyAlignment="1" applyProtection="1">
      <alignment horizontal="center" vertical="center" shrinkToFit="1"/>
      <protection locked="0"/>
    </xf>
    <xf numFmtId="0" fontId="28" fillId="0" borderId="65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0" fontId="28" fillId="0" borderId="74" xfId="0" applyFont="1" applyBorder="1" applyAlignment="1" applyProtection="1">
      <alignment horizontal="center" vertical="center" shrinkToFit="1"/>
      <protection locked="0"/>
    </xf>
    <xf numFmtId="181" fontId="20" fillId="0" borderId="0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 horizontal="center" vertical="center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hidden="1" locked="0"/>
    </xf>
    <xf numFmtId="0" fontId="20" fillId="0" borderId="45" xfId="0" applyFont="1" applyFill="1" applyBorder="1" applyAlignment="1">
      <alignment horizontal="center" vertical="center" shrinkToFit="1"/>
    </xf>
    <xf numFmtId="0" fontId="20" fillId="0" borderId="65" xfId="0" applyFont="1" applyFill="1" applyBorder="1" applyAlignment="1">
      <alignment horizontal="center" vertical="center" shrinkToFit="1"/>
    </xf>
    <xf numFmtId="0" fontId="8" fillId="0" borderId="33" xfId="0" applyFont="1" applyBorder="1" applyAlignment="1" applyProtection="1">
      <alignment horizontal="center" vertical="justify"/>
      <protection hidden="1" locked="0"/>
    </xf>
    <xf numFmtId="0" fontId="8" fillId="0" borderId="70" xfId="0" applyFont="1" applyBorder="1" applyAlignment="1" applyProtection="1">
      <alignment horizontal="center" vertical="justify"/>
      <protection hidden="1" locked="0"/>
    </xf>
    <xf numFmtId="0" fontId="8" fillId="0" borderId="35" xfId="0" applyFont="1" applyBorder="1" applyAlignment="1" applyProtection="1">
      <alignment horizontal="center" vertical="justify"/>
      <protection hidden="1" locked="0"/>
    </xf>
    <xf numFmtId="0" fontId="8" fillId="0" borderId="71" xfId="0" applyFont="1" applyBorder="1" applyAlignment="1" applyProtection="1">
      <alignment horizontal="center" vertical="justify"/>
      <protection hidden="1" locked="0"/>
    </xf>
    <xf numFmtId="0" fontId="8" fillId="0" borderId="3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81" fontId="20" fillId="0" borderId="22" xfId="0" applyNumberFormat="1" applyFont="1" applyBorder="1" applyAlignment="1" applyProtection="1">
      <alignment horizontal="center" vertical="center"/>
      <protection locked="0"/>
    </xf>
    <xf numFmtId="181" fontId="20" fillId="0" borderId="5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justify"/>
      <protection hidden="1" locked="0"/>
    </xf>
    <xf numFmtId="0" fontId="8" fillId="0" borderId="76" xfId="0" applyFont="1" applyBorder="1" applyAlignment="1" applyProtection="1">
      <alignment horizontal="center" vertical="justify"/>
      <protection hidden="1" locked="0"/>
    </xf>
    <xf numFmtId="182" fontId="27" fillId="55" borderId="47" xfId="0" applyNumberFormat="1" applyFont="1" applyFill="1" applyBorder="1" applyAlignment="1" applyProtection="1">
      <alignment horizontal="center" vertical="center" wrapText="1"/>
      <protection locked="0"/>
    </xf>
    <xf numFmtId="182" fontId="27" fillId="55" borderId="5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34" fillId="0" borderId="0" xfId="0" applyNumberFormat="1" applyFont="1" applyBorder="1" applyAlignment="1" applyProtection="1">
      <alignment horizontal="center" vertical="center"/>
      <protection locked="0"/>
    </xf>
    <xf numFmtId="182" fontId="27" fillId="55" borderId="45" xfId="0" applyNumberFormat="1" applyFont="1" applyFill="1" applyBorder="1" applyAlignment="1" applyProtection="1">
      <alignment horizontal="center" vertical="center" wrapText="1"/>
      <protection locked="0"/>
    </xf>
    <xf numFmtId="182" fontId="27" fillId="55" borderId="65" xfId="0" applyNumberFormat="1" applyFont="1" applyFill="1" applyBorder="1" applyAlignment="1" applyProtection="1">
      <alignment horizontal="center" vertical="center" wrapText="1"/>
      <protection locked="0"/>
    </xf>
    <xf numFmtId="181" fontId="20" fillId="0" borderId="33" xfId="0" applyNumberFormat="1" applyFont="1" applyBorder="1" applyAlignment="1" applyProtection="1">
      <alignment horizontal="center" vertical="center"/>
      <protection locked="0"/>
    </xf>
    <xf numFmtId="181" fontId="20" fillId="0" borderId="70" xfId="0" applyNumberFormat="1" applyFont="1" applyBorder="1" applyAlignment="1" applyProtection="1">
      <alignment horizontal="center" vertical="center"/>
      <protection locked="0"/>
    </xf>
    <xf numFmtId="181" fontId="20" fillId="0" borderId="35" xfId="0" applyNumberFormat="1" applyFont="1" applyBorder="1" applyAlignment="1" applyProtection="1">
      <alignment horizontal="center" vertical="center"/>
      <protection locked="0"/>
    </xf>
    <xf numFmtId="181" fontId="20" fillId="0" borderId="71" xfId="0" applyNumberFormat="1" applyFont="1" applyBorder="1" applyAlignment="1" applyProtection="1">
      <alignment horizontal="center" vertical="center"/>
      <protection locked="0"/>
    </xf>
    <xf numFmtId="182" fontId="20" fillId="55" borderId="47" xfId="0" applyNumberFormat="1" applyFont="1" applyFill="1" applyBorder="1" applyAlignment="1" applyProtection="1">
      <alignment horizontal="center" vertical="center" wrapText="1"/>
      <protection locked="0"/>
    </xf>
    <xf numFmtId="182" fontId="20" fillId="55" borderId="59" xfId="0" applyNumberFormat="1" applyFont="1" applyFill="1" applyBorder="1" applyAlignment="1" applyProtection="1">
      <alignment horizontal="center" vertical="center" wrapText="1"/>
      <protection locked="0"/>
    </xf>
    <xf numFmtId="0" fontId="20" fillId="55" borderId="47" xfId="0" applyFont="1" applyFill="1" applyBorder="1" applyAlignment="1" applyProtection="1">
      <alignment horizontal="center" vertical="center" wrapText="1"/>
      <protection locked="0"/>
    </xf>
    <xf numFmtId="0" fontId="20" fillId="55" borderId="59" xfId="0" applyFont="1" applyFill="1" applyBorder="1" applyAlignment="1" applyProtection="1">
      <alignment horizontal="center" vertical="center" wrapText="1"/>
      <protection locked="0"/>
    </xf>
    <xf numFmtId="181" fontId="20" fillId="0" borderId="35" xfId="72" applyNumberFormat="1" applyFont="1" applyBorder="1" applyAlignment="1" applyProtection="1">
      <alignment horizontal="center" vertical="center"/>
      <protection locked="0"/>
    </xf>
    <xf numFmtId="181" fontId="20" fillId="0" borderId="71" xfId="72" applyNumberFormat="1" applyFont="1" applyBorder="1" applyAlignment="1" applyProtection="1">
      <alignment horizontal="center" vertical="center"/>
      <protection locked="0"/>
    </xf>
    <xf numFmtId="182" fontId="27" fillId="55" borderId="130" xfId="0" applyNumberFormat="1" applyFont="1" applyFill="1" applyBorder="1" applyAlignment="1" applyProtection="1">
      <alignment horizontal="center" vertical="center" wrapText="1"/>
      <protection locked="0"/>
    </xf>
    <xf numFmtId="182" fontId="27" fillId="55" borderId="131" xfId="0" applyNumberFormat="1" applyFont="1" applyFill="1" applyBorder="1" applyAlignment="1" applyProtection="1">
      <alignment horizontal="center" vertical="center" wrapText="1"/>
      <protection locked="0"/>
    </xf>
    <xf numFmtId="181" fontId="20" fillId="0" borderId="33" xfId="72" applyNumberFormat="1" applyFont="1" applyBorder="1" applyAlignment="1" applyProtection="1">
      <alignment horizontal="center" vertical="center"/>
      <protection locked="0"/>
    </xf>
    <xf numFmtId="181" fontId="20" fillId="0" borderId="70" xfId="72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82" fontId="27" fillId="55" borderId="95" xfId="0" applyNumberFormat="1" applyFont="1" applyFill="1" applyBorder="1" applyAlignment="1" applyProtection="1">
      <alignment horizontal="center" vertical="center" wrapText="1"/>
      <protection locked="0"/>
    </xf>
    <xf numFmtId="181" fontId="20" fillId="0" borderId="132" xfId="72" applyNumberFormat="1" applyFont="1" applyBorder="1" applyAlignment="1" applyProtection="1">
      <alignment horizontal="center" vertical="center"/>
      <protection locked="0"/>
    </xf>
    <xf numFmtId="181" fontId="20" fillId="0" borderId="133" xfId="72" applyNumberFormat="1" applyFont="1" applyBorder="1" applyAlignment="1" applyProtection="1">
      <alignment horizontal="center" vertical="center"/>
      <protection locked="0"/>
    </xf>
    <xf numFmtId="181" fontId="20" fillId="0" borderId="57" xfId="72" applyNumberFormat="1" applyFont="1" applyBorder="1" applyAlignment="1" applyProtection="1">
      <alignment horizontal="center" vertical="center"/>
      <protection locked="0"/>
    </xf>
    <xf numFmtId="181" fontId="20" fillId="0" borderId="76" xfId="72" applyNumberFormat="1" applyFont="1" applyBorder="1" applyAlignment="1" applyProtection="1">
      <alignment horizontal="center" vertical="center"/>
      <protection locked="0"/>
    </xf>
    <xf numFmtId="181" fontId="20" fillId="0" borderId="57" xfId="0" applyNumberFormat="1" applyFont="1" applyBorder="1" applyAlignment="1" applyProtection="1">
      <alignment horizontal="center" vertical="center"/>
      <protection locked="0"/>
    </xf>
    <xf numFmtId="181" fontId="20" fillId="0" borderId="76" xfId="0" applyNumberFormat="1" applyFont="1" applyBorder="1" applyAlignment="1" applyProtection="1">
      <alignment horizontal="center" vertical="center"/>
      <protection locked="0"/>
    </xf>
    <xf numFmtId="1" fontId="20" fillId="0" borderId="33" xfId="0" applyNumberFormat="1" applyFont="1" applyBorder="1" applyAlignment="1" applyProtection="1">
      <alignment horizontal="center" vertical="center"/>
      <protection locked="0"/>
    </xf>
    <xf numFmtId="1" fontId="20" fillId="0" borderId="70" xfId="0" applyNumberFormat="1" applyFont="1" applyBorder="1" applyAlignment="1" applyProtection="1">
      <alignment horizontal="center" vertical="center"/>
      <protection locked="0"/>
    </xf>
    <xf numFmtId="1" fontId="20" fillId="0" borderId="35" xfId="0" applyNumberFormat="1" applyFont="1" applyBorder="1" applyAlignment="1" applyProtection="1">
      <alignment horizontal="center" vertical="center"/>
      <protection locked="0"/>
    </xf>
    <xf numFmtId="1" fontId="20" fillId="0" borderId="71" xfId="0" applyNumberFormat="1" applyFont="1" applyBorder="1" applyAlignment="1" applyProtection="1">
      <alignment horizontal="center" vertical="center"/>
      <protection locked="0"/>
    </xf>
    <xf numFmtId="181" fontId="6" fillId="0" borderId="92" xfId="0" applyNumberFormat="1" applyFont="1" applyBorder="1" applyAlignment="1" applyProtection="1">
      <alignment horizontal="left" vertical="center"/>
      <protection locked="0"/>
    </xf>
    <xf numFmtId="181" fontId="6" fillId="0" borderId="46" xfId="0" applyNumberFormat="1" applyFont="1" applyBorder="1" applyAlignment="1" applyProtection="1">
      <alignment horizontal="left" vertical="center"/>
      <protection locked="0"/>
    </xf>
    <xf numFmtId="181" fontId="6" fillId="0" borderId="111" xfId="0" applyNumberFormat="1" applyFont="1" applyBorder="1" applyAlignment="1" applyProtection="1">
      <alignment horizontal="left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181" fontId="6" fillId="0" borderId="47" xfId="0" applyNumberFormat="1" applyFont="1" applyBorder="1" applyAlignment="1" applyProtection="1">
      <alignment horizontal="left" vertical="center"/>
      <protection locked="0"/>
    </xf>
    <xf numFmtId="181" fontId="6" fillId="0" borderId="59" xfId="0" applyNumberFormat="1" applyFont="1" applyBorder="1" applyAlignment="1" applyProtection="1">
      <alignment horizontal="left" vertical="center"/>
      <protection locked="0"/>
    </xf>
    <xf numFmtId="0" fontId="28" fillId="0" borderId="40" xfId="0" applyFont="1" applyBorder="1" applyAlignment="1" applyProtection="1">
      <alignment horizontal="center" vertical="center" shrinkToFit="1"/>
      <protection hidden="1" locked="0"/>
    </xf>
    <xf numFmtId="0" fontId="28" fillId="0" borderId="46" xfId="0" applyFont="1" applyBorder="1" applyAlignment="1" applyProtection="1">
      <alignment horizontal="center" vertical="center" shrinkToFit="1"/>
      <protection hidden="1" locked="0"/>
    </xf>
    <xf numFmtId="181" fontId="20" fillId="0" borderId="40" xfId="0" applyNumberFormat="1" applyFont="1" applyBorder="1" applyAlignment="1" applyProtection="1">
      <alignment horizontal="center" vertical="center" shrinkToFit="1"/>
      <protection locked="0"/>
    </xf>
    <xf numFmtId="0" fontId="28" fillId="0" borderId="40" xfId="0" applyFont="1" applyFill="1" applyBorder="1" applyAlignment="1" applyProtection="1">
      <alignment horizontal="center" vertical="center"/>
      <protection locked="0"/>
    </xf>
    <xf numFmtId="0" fontId="28" fillId="0" borderId="46" xfId="0" applyFont="1" applyFill="1" applyBorder="1" applyAlignment="1" applyProtection="1">
      <alignment horizontal="center" vertical="center"/>
      <protection locked="0"/>
    </xf>
    <xf numFmtId="0" fontId="27" fillId="0" borderId="134" xfId="99" applyFont="1" applyFill="1" applyBorder="1" applyAlignment="1" quotePrefix="1">
      <alignment horizontal="left"/>
      <protection/>
    </xf>
    <xf numFmtId="0" fontId="27" fillId="0" borderId="135" xfId="99" applyFont="1" applyFill="1" applyBorder="1" applyAlignment="1">
      <alignment horizontal="left"/>
      <protection/>
    </xf>
    <xf numFmtId="0" fontId="27" fillId="0" borderId="115" xfId="99" applyFont="1" applyFill="1" applyBorder="1" applyAlignment="1">
      <alignment horizontal="left"/>
      <protection/>
    </xf>
    <xf numFmtId="0" fontId="103" fillId="0" borderId="136" xfId="101" applyFont="1" applyFill="1" applyBorder="1" applyAlignment="1">
      <alignment horizontal="center" vertical="center"/>
      <protection/>
    </xf>
    <xf numFmtId="0" fontId="103" fillId="0" borderId="114" xfId="101" applyFont="1" applyFill="1" applyBorder="1" applyAlignment="1">
      <alignment horizontal="center" vertical="center"/>
      <protection/>
    </xf>
    <xf numFmtId="0" fontId="103" fillId="0" borderId="137" xfId="101" applyFont="1" applyFill="1" applyBorder="1" applyAlignment="1">
      <alignment horizontal="center" vertical="center"/>
      <protection/>
    </xf>
    <xf numFmtId="0" fontId="9" fillId="0" borderId="77" xfId="101" applyFont="1" applyFill="1" applyBorder="1" applyAlignment="1">
      <alignment horizontal="center" vertical="center" wrapText="1"/>
      <protection/>
    </xf>
    <xf numFmtId="0" fontId="9" fillId="0" borderId="0" xfId="101" applyFont="1" applyFill="1" applyBorder="1" applyAlignment="1">
      <alignment horizontal="center" vertical="center" wrapText="1"/>
      <protection/>
    </xf>
    <xf numFmtId="0" fontId="9" fillId="0" borderId="74" xfId="101" applyFont="1" applyFill="1" applyBorder="1" applyAlignment="1">
      <alignment horizontal="center" vertical="center" wrapText="1"/>
      <protection/>
    </xf>
    <xf numFmtId="0" fontId="9" fillId="0" borderId="92" xfId="101" applyFont="1" applyFill="1" applyBorder="1" applyAlignment="1">
      <alignment horizontal="center" vertical="center" wrapText="1"/>
      <protection/>
    </xf>
    <xf numFmtId="0" fontId="9" fillId="0" borderId="46" xfId="101" applyFont="1" applyFill="1" applyBorder="1" applyAlignment="1">
      <alignment horizontal="center" vertical="center" wrapText="1"/>
      <protection/>
    </xf>
    <xf numFmtId="0" fontId="9" fillId="0" borderId="111" xfId="101" applyFont="1" applyFill="1" applyBorder="1" applyAlignment="1">
      <alignment horizontal="center" vertical="center" wrapText="1"/>
      <protection/>
    </xf>
    <xf numFmtId="0" fontId="20" fillId="0" borderId="26" xfId="101" applyFont="1" applyFill="1" applyBorder="1" applyAlignment="1">
      <alignment horizontal="center" vertical="center"/>
      <protection/>
    </xf>
    <xf numFmtId="0" fontId="20" fillId="0" borderId="31" xfId="101" applyFont="1" applyFill="1" applyBorder="1" applyAlignment="1">
      <alignment horizontal="center" vertical="center"/>
      <protection/>
    </xf>
    <xf numFmtId="0" fontId="20" fillId="0" borderId="27" xfId="101" applyFont="1" applyFill="1" applyBorder="1" applyAlignment="1">
      <alignment horizontal="center" vertical="center"/>
      <protection/>
    </xf>
    <xf numFmtId="0" fontId="20" fillId="0" borderId="32" xfId="101" applyFont="1" applyFill="1" applyBorder="1" applyAlignment="1">
      <alignment horizontal="center" vertical="center"/>
      <protection/>
    </xf>
    <xf numFmtId="0" fontId="20" fillId="0" borderId="138" xfId="101" applyFont="1" applyFill="1" applyBorder="1" applyAlignment="1">
      <alignment horizontal="center" vertical="center" wrapText="1"/>
      <protection/>
    </xf>
    <xf numFmtId="0" fontId="20" fillId="0" borderId="139" xfId="101" applyFont="1" applyFill="1" applyBorder="1" applyAlignment="1">
      <alignment horizontal="center" vertical="center" wrapText="1"/>
      <protection/>
    </xf>
    <xf numFmtId="0" fontId="20" fillId="0" borderId="61" xfId="101" applyFont="1" applyFill="1" applyBorder="1" applyAlignment="1">
      <alignment horizontal="center" vertical="center"/>
      <protection/>
    </xf>
    <xf numFmtId="0" fontId="20" fillId="0" borderId="64" xfId="101" applyFont="1" applyFill="1" applyBorder="1" applyAlignment="1">
      <alignment horizontal="center" vertical="center"/>
      <protection/>
    </xf>
    <xf numFmtId="0" fontId="20" fillId="0" borderId="60" xfId="101" applyFont="1" applyFill="1" applyBorder="1" applyAlignment="1">
      <alignment horizontal="center" vertical="center"/>
      <protection/>
    </xf>
    <xf numFmtId="0" fontId="20" fillId="0" borderId="28" xfId="101" applyFont="1" applyFill="1" applyBorder="1" applyAlignment="1">
      <alignment horizontal="center" vertical="center" wrapText="1"/>
      <protection/>
    </xf>
    <xf numFmtId="0" fontId="20" fillId="0" borderId="68" xfId="101" applyFont="1" applyFill="1" applyBorder="1" applyAlignment="1">
      <alignment horizontal="center" vertical="center" wrapText="1"/>
      <protection/>
    </xf>
    <xf numFmtId="0" fontId="30" fillId="0" borderId="27" xfId="94" applyNumberFormat="1" applyFont="1" applyFill="1" applyBorder="1" applyAlignment="1">
      <alignment horizontal="center" vertical="center" wrapText="1"/>
      <protection/>
    </xf>
    <xf numFmtId="0" fontId="30" fillId="0" borderId="30" xfId="94" applyNumberFormat="1" applyFont="1" applyFill="1" applyBorder="1" applyAlignment="1">
      <alignment horizontal="center" vertical="center" wrapText="1"/>
      <protection/>
    </xf>
    <xf numFmtId="0" fontId="30" fillId="0" borderId="30" xfId="94" applyFont="1" applyBorder="1" applyAlignment="1">
      <alignment horizontal="center" vertical="center" wrapText="1"/>
      <protection/>
    </xf>
    <xf numFmtId="1" fontId="30" fillId="0" borderId="30" xfId="94" applyNumberFormat="1" applyFont="1" applyBorder="1" applyAlignment="1">
      <alignment horizontal="center" vertical="center" wrapText="1"/>
      <protection/>
    </xf>
    <xf numFmtId="0" fontId="30" fillId="0" borderId="119" xfId="94" applyNumberFormat="1" applyFont="1" applyFill="1" applyBorder="1" applyAlignment="1">
      <alignment horizontal="center" vertical="center" wrapText="1"/>
      <protection/>
    </xf>
    <xf numFmtId="0" fontId="30" fillId="0" borderId="60" xfId="94" applyNumberFormat="1" applyFont="1" applyFill="1" applyBorder="1" applyAlignment="1">
      <alignment horizontal="center" vertical="center" wrapText="1"/>
      <protection/>
    </xf>
    <xf numFmtId="0" fontId="30" fillId="0" borderId="75" xfId="94" applyNumberFormat="1" applyFont="1" applyFill="1" applyBorder="1" applyAlignment="1">
      <alignment horizontal="center" vertical="center" wrapText="1"/>
      <protection/>
    </xf>
    <xf numFmtId="0" fontId="30" fillId="0" borderId="140" xfId="94" applyNumberFormat="1" applyFont="1" applyFill="1" applyBorder="1" applyAlignment="1">
      <alignment horizontal="center" vertical="center" wrapText="1"/>
      <protection/>
    </xf>
    <xf numFmtId="0" fontId="30" fillId="0" borderId="25" xfId="94" applyNumberFormat="1" applyFont="1" applyFill="1" applyBorder="1" applyAlignment="1">
      <alignment horizontal="center" vertical="center" wrapText="1"/>
      <protection/>
    </xf>
    <xf numFmtId="0" fontId="30" fillId="0" borderId="32" xfId="94" applyNumberFormat="1" applyFont="1" applyFill="1" applyBorder="1" applyAlignment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/>
      <protection locked="0"/>
    </xf>
    <xf numFmtId="181" fontId="6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39" fillId="0" borderId="4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81" fontId="28" fillId="0" borderId="4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0" borderId="46" xfId="0" applyFont="1" applyBorder="1" applyAlignment="1" applyProtection="1">
      <alignment horizontal="left" vertical="center" wrapText="1"/>
      <protection locked="0"/>
    </xf>
    <xf numFmtId="181" fontId="29" fillId="0" borderId="40" xfId="0" applyNumberFormat="1" applyFont="1" applyBorder="1" applyAlignment="1" applyProtection="1">
      <alignment horizontal="center" vertical="center"/>
      <protection locked="0"/>
    </xf>
    <xf numFmtId="181" fontId="29" fillId="0" borderId="46" xfId="0" applyNumberFormat="1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181" fontId="28" fillId="0" borderId="0" xfId="0" applyNumberFormat="1" applyFont="1" applyBorder="1" applyAlignment="1" applyProtection="1">
      <alignment horizontal="center" vertical="center"/>
      <protection locked="0"/>
    </xf>
    <xf numFmtId="181" fontId="28" fillId="0" borderId="46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left" vertical="center" wrapText="1"/>
      <protection locked="0"/>
    </xf>
    <xf numFmtId="0" fontId="30" fillId="0" borderId="78" xfId="0" applyFont="1" applyBorder="1" applyAlignment="1" applyProtection="1">
      <alignment horizontal="left" vertical="center" wrapText="1"/>
      <protection locked="0"/>
    </xf>
    <xf numFmtId="0" fontId="30" fillId="0" borderId="94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07" fillId="0" borderId="0" xfId="0" applyFont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0" borderId="53" xfId="0" applyNumberFormat="1" applyFont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Border="1" applyAlignment="1" applyProtection="1">
      <alignment horizontal="center" vertical="center" wrapText="1"/>
      <protection locked="0"/>
    </xf>
    <xf numFmtId="0" fontId="108" fillId="0" borderId="24" xfId="0" applyNumberFormat="1" applyFont="1" applyBorder="1" applyAlignment="1" applyProtection="1">
      <alignment horizontal="center" vertical="center" wrapText="1"/>
      <protection locked="0"/>
    </xf>
    <xf numFmtId="0" fontId="108" fillId="0" borderId="53" xfId="0" applyNumberFormat="1" applyFont="1" applyBorder="1" applyAlignment="1" applyProtection="1">
      <alignment horizontal="center" vertical="center" wrapText="1"/>
      <protection locked="0"/>
    </xf>
    <xf numFmtId="0" fontId="108" fillId="0" borderId="94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94" xfId="0" applyFont="1" applyBorder="1" applyAlignment="1" applyProtection="1">
      <alignment horizontal="center" vertical="center"/>
      <protection locked="0"/>
    </xf>
    <xf numFmtId="181" fontId="28" fillId="0" borderId="77" xfId="0" applyNumberFormat="1" applyFont="1" applyBorder="1" applyAlignment="1" applyProtection="1">
      <alignment horizontal="center" vertical="center"/>
      <protection locked="0"/>
    </xf>
    <xf numFmtId="1" fontId="13" fillId="0" borderId="52" xfId="0" applyNumberFormat="1" applyFont="1" applyBorder="1" applyAlignment="1" applyProtection="1">
      <alignment horizontal="center" vertical="center"/>
      <protection locked="0"/>
    </xf>
    <xf numFmtId="1" fontId="13" fillId="0" borderId="40" xfId="0" applyNumberFormat="1" applyFont="1" applyBorder="1" applyAlignment="1" applyProtection="1">
      <alignment horizontal="center" vertical="center"/>
      <protection locked="0"/>
    </xf>
    <xf numFmtId="1" fontId="10" fillId="0" borderId="73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/>
      <protection locked="0"/>
    </xf>
    <xf numFmtId="0" fontId="16" fillId="0" borderId="65" xfId="0" applyFont="1" applyBorder="1" applyAlignment="1" applyProtection="1">
      <alignment horizontal="center"/>
      <protection locked="0"/>
    </xf>
    <xf numFmtId="181" fontId="13" fillId="0" borderId="0" xfId="0" applyNumberFormat="1" applyFont="1" applyAlignment="1" applyProtection="1">
      <alignment horizontal="center" vertical="center" wrapText="1"/>
      <protection locked="0"/>
    </xf>
    <xf numFmtId="181" fontId="20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81" fontId="6" fillId="0" borderId="0" xfId="0" applyNumberFormat="1" applyFont="1" applyAlignment="1" applyProtection="1">
      <alignment horizontal="center" vertical="center"/>
      <protection locked="0"/>
    </xf>
    <xf numFmtId="181" fontId="13" fillId="0" borderId="0" xfId="0" applyNumberFormat="1" applyFont="1" applyBorder="1" applyAlignment="1" applyProtection="1">
      <alignment horizontal="center" vertical="center"/>
      <protection locked="0"/>
    </xf>
    <xf numFmtId="181" fontId="13" fillId="0" borderId="82" xfId="0" applyNumberFormat="1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1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10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_прайс Boosta с дог ценами" xfId="71"/>
    <cellStyle name="Currency" xfId="72"/>
    <cellStyle name="Currency [0]" xfId="73"/>
    <cellStyle name="Денежный 2" xfId="74"/>
    <cellStyle name="Денежный 3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2 2" xfId="93"/>
    <cellStyle name="Обычный 2 3" xfId="94"/>
    <cellStyle name="Обычный 2_Прайс_Рос Руб 01042016_" xfId="95"/>
    <cellStyle name="Обычный 3" xfId="96"/>
    <cellStyle name="Обычный 4" xfId="97"/>
    <cellStyle name="Обычный 5" xfId="98"/>
    <cellStyle name="Обычный_price на насосы ЭЦВ с 010409" xfId="99"/>
    <cellStyle name="Обычный_Насосы агрегаты-маркетинг с 01-04-2014" xfId="100"/>
    <cellStyle name="Обычный_общий прайс от 01.04.08г." xfId="101"/>
    <cellStyle name="Обычный_Прайс 2005" xfId="102"/>
    <cellStyle name="Обычный_Прайс ЭЦВ 3л(новый)" xfId="103"/>
    <cellStyle name="Обычный_ЭЦВ  (ОВХ)_price01.07.2014 на ЭЦВ ТНП СУиЗ" xfId="104"/>
    <cellStyle name="Обычный_ЭЦВ  (ОВХ)_ЭЦВ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361950</xdr:colOff>
      <xdr:row>35</xdr:row>
      <xdr:rowOff>0</xdr:rowOff>
    </xdr:from>
    <xdr:ext cx="85725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10677525" y="605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361950</xdr:colOff>
      <xdr:row>35</xdr:row>
      <xdr:rowOff>0</xdr:rowOff>
    </xdr:from>
    <xdr:ext cx="85725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10677525" y="605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sof-0023ea\D\&#1075;&#1080;&#1076;&#1088;&#1086;&#1072;&#1087;&#1087;&#1072;&#1088;&#1072;&#1090;&#1091;&#1088;&#1072;\&#1043;&#1080;&#1076;&#1088;&#1086;&#1072;&#1087;&#1087;&#1072;&#1088;&#1072;&#1090;&#1091;&#1088;&#1072;\&#1055;&#1088;&#1072;&#1081;&#1089;%20&#1075;&#1080;&#1076;&#1088;&#1086;\&#1087;&#1088;&#1072;&#1081;&#1089;&#1099;%20&#1087;&#1086;&#1089;&#1090;&#1072;&#1074;&#1097;&#1080;&#1082;&#1086;&#1074;\&#1051;&#1080;&#1074;&#1075;&#1080;&#1076;&#1088;&#1086;&#1084;&#1072;&#1096;%202015\&#1069;&#1062;&#1042;%20price_01_07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roevim\Local%20Settings\Temporary%20Internet%20Files\Content.Outlook\NR5ICKFX\&#1052;&#1072;&#1088;&#1082;&#1077;&#1090;&#1080;&#1085;&#1075;-&#1087;&#1088;&#1072;&#1081;&#1089;\&#1053;&#1072;&#1089;&#1086;&#1089;&#1099;%20&#1055;&#1088;&#1072;&#1081;&#1089;-&#1084;&#1072;&#1088;&#1082;&#1077;&#1090;&#1080;&#1085;&#1075;%20&#1089;%2001-01-2016%20&#1089;%20&#1073;&#1091;&#1089;&#1090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sof-0023ea\d\&#1075;&#1080;&#1076;&#1088;&#1086;&#1072;&#1087;&#1087;&#1072;&#1088;&#1072;&#1090;&#1091;&#1088;&#1072;\&#1043;&#1080;&#1076;&#1088;&#1086;&#1072;&#1087;&#1087;&#1072;&#1088;&#1072;&#1090;&#1091;&#1088;&#1072;\&#1055;&#1088;&#1072;&#1081;&#1089;%20&#1075;&#1080;&#1076;&#1088;&#1086;\&#1087;&#1088;&#1072;&#1081;&#1089;&#1099;%20&#1087;&#1086;&#1089;&#1090;&#1072;&#1074;&#1097;&#1080;&#1082;&#1086;&#1074;%202017\&#1051;&#1080;&#1074;&#1075;&#1080;&#1076;&#1088;&#1086;&#1084;&#1072;&#1096;%20&#1087;&#1088;&#1072;&#1081;&#1089;%2001.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ЦВ"/>
      <sheetName val="СУиЗ"/>
      <sheetName val="ТНП"/>
      <sheetName val="Быт.Насосы"/>
      <sheetName val=" СП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осы"/>
      <sheetName val="Агрегаты"/>
      <sheetName val="Морские насосы"/>
      <sheetName val="ТНП"/>
      <sheetName val="Boos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sta"/>
      <sheetName val="Насосы"/>
      <sheetName val="ЭЦВ"/>
      <sheetName val="СУиЗ"/>
      <sheetName val="ТНП"/>
      <sheetName val="Быт.Насосы"/>
      <sheetName val=" СПА"/>
      <sheetName val="расшифровка обозначений Boos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pno2@bk.ru" TargetMode="External" /><Relationship Id="rId2" Type="http://schemas.openxmlformats.org/officeDocument/2006/relationships/hyperlink" Target="mailto:tpno2@bk.ru" TargetMode="External" /><Relationship Id="rId3" Type="http://schemas.openxmlformats.org/officeDocument/2006/relationships/hyperlink" Target="mailto:tpno2@bk.ru" TargetMode="External" /><Relationship Id="rId4" Type="http://schemas.openxmlformats.org/officeDocument/2006/relationships/hyperlink" Target="http://gidroap.ru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gidroap.ru/" TargetMode="External" /><Relationship Id="rId2" Type="http://schemas.openxmlformats.org/officeDocument/2006/relationships/oleObject" Target="../embeddings/oleObject_10_0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idroap.ru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idrouzel.3dn.ru/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idrouzel.3dn.ru/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idroap.ru/" TargetMode="Externa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78" zoomScaleSheetLayoutView="78" zoomScalePageLayoutView="0" workbookViewId="0" topLeftCell="A1">
      <selection activeCell="A9" sqref="A9:I9"/>
    </sheetView>
  </sheetViews>
  <sheetFormatPr defaultColWidth="9.00390625" defaultRowHeight="12.75"/>
  <cols>
    <col min="1" max="1" width="13.875" style="1614" customWidth="1"/>
    <col min="2" max="2" width="20.125" style="1614" customWidth="1"/>
    <col min="3" max="3" width="11.25390625" style="1614" customWidth="1"/>
    <col min="4" max="4" width="20.00390625" style="1614" customWidth="1"/>
    <col min="5" max="5" width="13.25390625" style="1614" customWidth="1"/>
    <col min="6" max="6" width="26.375" style="1614" customWidth="1"/>
    <col min="7" max="7" width="15.375" style="1614" customWidth="1"/>
    <col min="8" max="8" width="24.125" style="1614" customWidth="1"/>
    <col min="9" max="9" width="15.875" style="1614" customWidth="1"/>
    <col min="10" max="10" width="9.125" style="101" customWidth="1"/>
    <col min="11" max="11" width="12.00390625" style="101" customWidth="1"/>
    <col min="12" max="12" width="12.875" style="101" customWidth="1"/>
    <col min="13" max="13" width="17.25390625" style="101" customWidth="1"/>
    <col min="14" max="14" width="0.12890625" style="1614" customWidth="1"/>
    <col min="15" max="16" width="9.125" style="1614" hidden="1" customWidth="1"/>
    <col min="17" max="16384" width="9.125" style="1614" customWidth="1"/>
  </cols>
  <sheetData>
    <row r="1" spans="1:16" ht="20.25">
      <c r="A1" s="1702" t="s">
        <v>2956</v>
      </c>
      <c r="B1" s="1702"/>
      <c r="C1" s="1702"/>
      <c r="D1" s="1702"/>
      <c r="E1" s="1702"/>
      <c r="F1" s="1702"/>
      <c r="G1" s="1702"/>
      <c r="H1" s="1702"/>
      <c r="I1" s="1702"/>
      <c r="J1" s="1612"/>
      <c r="L1" s="1613"/>
      <c r="O1" s="1615"/>
      <c r="P1" s="1616"/>
    </row>
    <row r="2" spans="1:13" s="1621" customFormat="1" ht="23.25">
      <c r="A2" s="1702" t="s">
        <v>1157</v>
      </c>
      <c r="B2" s="1702"/>
      <c r="C2" s="1702"/>
      <c r="D2" s="1702"/>
      <c r="E2" s="1702"/>
      <c r="F2" s="1702"/>
      <c r="G2" s="1702"/>
      <c r="H2" s="1702"/>
      <c r="I2" s="1702"/>
      <c r="J2" s="1617"/>
      <c r="K2" s="1618"/>
      <c r="L2" s="1619"/>
      <c r="M2" s="1620"/>
    </row>
    <row r="3" spans="1:13" s="1208" customFormat="1" ht="21.75" customHeight="1">
      <c r="A3" s="1702" t="s">
        <v>2957</v>
      </c>
      <c r="B3" s="1702"/>
      <c r="C3" s="1702"/>
      <c r="D3" s="1702"/>
      <c r="E3" s="1702"/>
      <c r="F3" s="1702"/>
      <c r="G3" s="1702"/>
      <c r="H3" s="1702"/>
      <c r="I3" s="1702"/>
      <c r="J3" s="1622"/>
      <c r="K3" s="1623"/>
      <c r="L3" s="1623"/>
      <c r="M3" s="1623"/>
    </row>
    <row r="4" spans="1:13" s="1208" customFormat="1" ht="30" customHeight="1">
      <c r="A4" s="1624" t="s">
        <v>2958</v>
      </c>
      <c r="B4" s="1625"/>
      <c r="C4" s="1625"/>
      <c r="D4" s="1625"/>
      <c r="E4" s="1625"/>
      <c r="F4" s="1625"/>
      <c r="G4" s="1625"/>
      <c r="H4" s="1693" t="s">
        <v>1163</v>
      </c>
      <c r="I4" s="1625"/>
      <c r="J4" s="1623"/>
      <c r="K4" s="1623"/>
      <c r="L4" s="1623"/>
      <c r="M4" s="1623"/>
    </row>
    <row r="5" spans="1:13" s="1631" customFormat="1" ht="18.75" customHeight="1">
      <c r="A5" s="1626" t="s">
        <v>2960</v>
      </c>
      <c r="B5" s="1627"/>
      <c r="C5" s="1627"/>
      <c r="D5" s="1627"/>
      <c r="E5" s="1627"/>
      <c r="F5" s="1627"/>
      <c r="G5" s="1626" t="s">
        <v>2961</v>
      </c>
      <c r="H5" s="1627"/>
      <c r="I5" s="1627"/>
      <c r="J5" s="1628"/>
      <c r="K5" s="1628"/>
      <c r="L5" s="1629"/>
      <c r="M5" s="1630"/>
    </row>
    <row r="6" spans="1:18" s="988" customFormat="1" ht="18" customHeight="1">
      <c r="A6" s="1632"/>
      <c r="B6" s="1627"/>
      <c r="C6" s="1627"/>
      <c r="D6" s="1627"/>
      <c r="E6" s="1627"/>
      <c r="F6" s="1627"/>
      <c r="G6" s="1627"/>
      <c r="H6" s="1627"/>
      <c r="I6" s="1627"/>
      <c r="J6" s="1633"/>
      <c r="K6" s="1628"/>
      <c r="L6" s="1634"/>
      <c r="M6" s="627"/>
      <c r="R6" s="1635"/>
    </row>
    <row r="7" spans="1:18" s="988" customFormat="1" ht="31.5" customHeight="1">
      <c r="A7" s="1703" t="s">
        <v>2962</v>
      </c>
      <c r="B7" s="1703"/>
      <c r="C7" s="1703"/>
      <c r="D7" s="1703"/>
      <c r="E7" s="1703"/>
      <c r="F7" s="1703"/>
      <c r="G7" s="1703"/>
      <c r="H7" s="1703"/>
      <c r="I7" s="1703"/>
      <c r="J7" s="1633"/>
      <c r="K7" s="1628"/>
      <c r="L7" s="1634"/>
      <c r="M7" s="627"/>
      <c r="R7" s="1635"/>
    </row>
    <row r="8" spans="1:13" s="988" customFormat="1" ht="30.75" customHeight="1">
      <c r="A8" s="1703" t="s">
        <v>2963</v>
      </c>
      <c r="B8" s="1703"/>
      <c r="C8" s="1703"/>
      <c r="D8" s="1703"/>
      <c r="E8" s="1703"/>
      <c r="F8" s="1703"/>
      <c r="G8" s="1703"/>
      <c r="H8" s="1703"/>
      <c r="I8" s="1703"/>
      <c r="J8" s="1633"/>
      <c r="K8" s="1628"/>
      <c r="L8" s="1634"/>
      <c r="M8" s="627"/>
    </row>
    <row r="9" spans="1:13" s="988" customFormat="1" ht="21.75" customHeight="1">
      <c r="A9" s="1704" t="s">
        <v>2964</v>
      </c>
      <c r="B9" s="1704"/>
      <c r="C9" s="1704"/>
      <c r="D9" s="1704"/>
      <c r="E9" s="1704"/>
      <c r="F9" s="1704"/>
      <c r="G9" s="1704"/>
      <c r="H9" s="1704"/>
      <c r="I9" s="1704"/>
      <c r="J9" s="1636"/>
      <c r="K9" s="1636"/>
      <c r="L9" s="1634"/>
      <c r="M9" s="627"/>
    </row>
    <row r="10" spans="1:13" s="988" customFormat="1" ht="96.75" customHeight="1">
      <c r="A10" s="1705" t="s">
        <v>2965</v>
      </c>
      <c r="B10" s="1705"/>
      <c r="C10" s="1705"/>
      <c r="D10" s="1705"/>
      <c r="E10" s="1705"/>
      <c r="F10" s="1705"/>
      <c r="G10" s="1705"/>
      <c r="H10" s="1705"/>
      <c r="I10" s="1705"/>
      <c r="J10" s="1636"/>
      <c r="K10" s="1636"/>
      <c r="L10" s="1634"/>
      <c r="M10" s="627"/>
    </row>
    <row r="11" spans="1:13" s="988" customFormat="1" ht="93" customHeight="1">
      <c r="A11" s="1705" t="s">
        <v>2966</v>
      </c>
      <c r="B11" s="1706"/>
      <c r="C11" s="1706"/>
      <c r="D11" s="1706"/>
      <c r="E11" s="1706"/>
      <c r="F11" s="1706"/>
      <c r="G11" s="1706"/>
      <c r="H11" s="1706"/>
      <c r="I11" s="1706"/>
      <c r="J11" s="1636"/>
      <c r="K11" s="1636"/>
      <c r="L11" s="1634"/>
      <c r="M11" s="627"/>
    </row>
    <row r="12" spans="1:13" s="988" customFormat="1" ht="138" customHeight="1">
      <c r="A12" s="1706" t="s">
        <v>2967</v>
      </c>
      <c r="B12" s="1706"/>
      <c r="C12" s="1706"/>
      <c r="D12" s="1706"/>
      <c r="E12" s="1706"/>
      <c r="F12" s="1706"/>
      <c r="G12" s="1706"/>
      <c r="H12" s="1706"/>
      <c r="I12" s="1706"/>
      <c r="J12" s="1636"/>
      <c r="K12" s="1636"/>
      <c r="L12" s="1634"/>
      <c r="M12" s="627"/>
    </row>
    <row r="13" spans="1:13" s="988" customFormat="1" ht="18" customHeight="1">
      <c r="A13" s="1637"/>
      <c r="B13" s="1638"/>
      <c r="C13" s="1638"/>
      <c r="D13" s="1638"/>
      <c r="E13" s="1638"/>
      <c r="F13" s="1638"/>
      <c r="G13" s="1638"/>
      <c r="H13" s="1638"/>
      <c r="I13" s="1638"/>
      <c r="J13" s="1639"/>
      <c r="K13" s="1636"/>
      <c r="L13" s="1634"/>
      <c r="M13" s="627"/>
    </row>
    <row r="14" spans="1:13" s="988" customFormat="1" ht="18" customHeight="1" thickBot="1">
      <c r="A14" s="1707" t="s">
        <v>2968</v>
      </c>
      <c r="B14" s="1707"/>
      <c r="C14" s="1707"/>
      <c r="D14" s="1707"/>
      <c r="E14" s="1707"/>
      <c r="F14" s="1707"/>
      <c r="G14" s="1707"/>
      <c r="H14" s="1707"/>
      <c r="I14" s="1708"/>
      <c r="J14" s="1639"/>
      <c r="K14" s="1636"/>
      <c r="L14" s="1634"/>
      <c r="M14" s="627"/>
    </row>
    <row r="15" spans="1:13" s="988" customFormat="1" ht="18" customHeight="1">
      <c r="A15" s="1709" t="s">
        <v>2969</v>
      </c>
      <c r="B15" s="1709" t="s">
        <v>2970</v>
      </c>
      <c r="C15" s="1640" t="s">
        <v>2971</v>
      </c>
      <c r="D15" s="1710"/>
      <c r="E15" s="1709" t="s">
        <v>2969</v>
      </c>
      <c r="F15" s="1641"/>
      <c r="G15" s="1640" t="s">
        <v>2971</v>
      </c>
      <c r="H15" s="1642"/>
      <c r="I15" s="1642"/>
      <c r="J15" s="1639"/>
      <c r="K15" s="1636"/>
      <c r="L15" s="1634"/>
      <c r="M15" s="627"/>
    </row>
    <row r="16" spans="1:13" s="988" customFormat="1" ht="18" customHeight="1">
      <c r="A16" s="1710"/>
      <c r="B16" s="1710"/>
      <c r="C16" s="1643" t="s">
        <v>2972</v>
      </c>
      <c r="D16" s="1710"/>
      <c r="E16" s="1710"/>
      <c r="F16" s="1643" t="s">
        <v>2970</v>
      </c>
      <c r="G16" s="1643" t="s">
        <v>2973</v>
      </c>
      <c r="H16" s="1642"/>
      <c r="I16" s="1642"/>
      <c r="J16" s="1639"/>
      <c r="K16" s="1636"/>
      <c r="L16" s="1634"/>
      <c r="M16" s="627"/>
    </row>
    <row r="17" spans="1:13" s="988" customFormat="1" ht="18" customHeight="1" thickBot="1">
      <c r="A17" s="1711"/>
      <c r="B17" s="1711"/>
      <c r="C17" s="1644"/>
      <c r="D17" s="1710"/>
      <c r="E17" s="1711"/>
      <c r="F17" s="1645"/>
      <c r="G17" s="1644"/>
      <c r="H17" s="1642"/>
      <c r="I17" s="1642"/>
      <c r="J17" s="1639"/>
      <c r="K17" s="1636"/>
      <c r="L17" s="1634"/>
      <c r="M17" s="627"/>
    </row>
    <row r="18" spans="1:13" s="988" customFormat="1" ht="18" customHeight="1" thickBot="1">
      <c r="A18" s="1646" t="s">
        <v>2974</v>
      </c>
      <c r="B18" s="1645" t="s">
        <v>2975</v>
      </c>
      <c r="C18" s="1647" t="s">
        <v>140</v>
      </c>
      <c r="D18" s="1648"/>
      <c r="E18" s="1649" t="s">
        <v>2976</v>
      </c>
      <c r="F18" s="1645" t="s">
        <v>2977</v>
      </c>
      <c r="G18" s="1647" t="s">
        <v>140</v>
      </c>
      <c r="H18" s="1642"/>
      <c r="I18" s="1642"/>
      <c r="J18" s="1639"/>
      <c r="K18" s="1636"/>
      <c r="L18" s="1634"/>
      <c r="M18" s="627"/>
    </row>
    <row r="19" spans="1:13" s="988" customFormat="1" ht="18" customHeight="1" thickBot="1">
      <c r="A19" s="1646" t="s">
        <v>2978</v>
      </c>
      <c r="B19" s="1645" t="s">
        <v>2979</v>
      </c>
      <c r="C19" s="1647" t="s">
        <v>140</v>
      </c>
      <c r="D19" s="1648"/>
      <c r="E19" s="1649" t="s">
        <v>2980</v>
      </c>
      <c r="F19" s="1645" t="s">
        <v>2981</v>
      </c>
      <c r="G19" s="1647" t="s">
        <v>140</v>
      </c>
      <c r="H19" s="1642"/>
      <c r="I19" s="1642"/>
      <c r="J19" s="1639"/>
      <c r="K19" s="1636"/>
      <c r="L19" s="1634"/>
      <c r="M19" s="627"/>
    </row>
    <row r="20" spans="1:13" s="988" customFormat="1" ht="18" customHeight="1" thickBot="1">
      <c r="A20" s="1646" t="s">
        <v>2982</v>
      </c>
      <c r="B20" s="1645" t="s">
        <v>2983</v>
      </c>
      <c r="C20" s="1647" t="s">
        <v>140</v>
      </c>
      <c r="D20" s="1648"/>
      <c r="E20" s="1649"/>
      <c r="F20" s="1645"/>
      <c r="G20" s="1650"/>
      <c r="H20" s="1642"/>
      <c r="I20" s="1642"/>
      <c r="J20" s="1639"/>
      <c r="K20" s="1636"/>
      <c r="L20" s="1634"/>
      <c r="M20" s="627"/>
    </row>
    <row r="21" spans="1:13" s="988" customFormat="1" ht="18" customHeight="1" thickBot="1">
      <c r="A21" s="1712" t="s">
        <v>2984</v>
      </c>
      <c r="B21" s="1712"/>
      <c r="C21" s="1712"/>
      <c r="D21" s="1642"/>
      <c r="E21" s="1642"/>
      <c r="F21" s="1642"/>
      <c r="G21" s="1642"/>
      <c r="H21" s="1642"/>
      <c r="I21" s="1642"/>
      <c r="J21" s="1639"/>
      <c r="K21" s="1636"/>
      <c r="L21" s="1634"/>
      <c r="M21" s="626"/>
    </row>
    <row r="22" spans="1:13" s="988" customFormat="1" ht="18" customHeight="1" thickBot="1">
      <c r="A22" s="1713" t="s">
        <v>2969</v>
      </c>
      <c r="B22" s="1716" t="s">
        <v>2985</v>
      </c>
      <c r="C22" s="1717"/>
      <c r="D22" s="1717"/>
      <c r="E22" s="1717"/>
      <c r="F22" s="1717"/>
      <c r="G22" s="1718"/>
      <c r="H22" s="1719" t="s">
        <v>2986</v>
      </c>
      <c r="I22" s="1720"/>
      <c r="J22" s="1651"/>
      <c r="K22" s="1651"/>
      <c r="L22" s="1651"/>
      <c r="M22" s="1651"/>
    </row>
    <row r="23" spans="1:13" s="988" customFormat="1" ht="18" customHeight="1">
      <c r="A23" s="1714"/>
      <c r="B23" s="1721" t="s">
        <v>2970</v>
      </c>
      <c r="C23" s="1713" t="s">
        <v>2987</v>
      </c>
      <c r="D23" s="1721" t="s">
        <v>2970</v>
      </c>
      <c r="E23" s="1652" t="s">
        <v>2988</v>
      </c>
      <c r="F23" s="1723" t="s">
        <v>2970</v>
      </c>
      <c r="G23" s="1652" t="s">
        <v>2989</v>
      </c>
      <c r="H23" s="1723" t="s">
        <v>2970</v>
      </c>
      <c r="I23" s="1652" t="s">
        <v>2989</v>
      </c>
      <c r="J23" s="1651"/>
      <c r="K23" s="1651"/>
      <c r="L23" s="1651"/>
      <c r="M23" s="1651"/>
    </row>
    <row r="24" spans="1:13" s="988" customFormat="1" ht="18" customHeight="1" thickBot="1">
      <c r="A24" s="1715"/>
      <c r="B24" s="1722"/>
      <c r="C24" s="1715"/>
      <c r="D24" s="1722"/>
      <c r="E24" s="1653" t="s">
        <v>2973</v>
      </c>
      <c r="F24" s="1724"/>
      <c r="G24" s="1653" t="s">
        <v>2973</v>
      </c>
      <c r="H24" s="1724"/>
      <c r="I24" s="1653" t="s">
        <v>2973</v>
      </c>
      <c r="J24" s="1654"/>
      <c r="K24" s="1003"/>
      <c r="L24" s="1655"/>
      <c r="M24" s="627"/>
    </row>
    <row r="25" spans="1:13" s="988" customFormat="1" ht="18" customHeight="1" thickBot="1">
      <c r="A25" s="1656" t="s">
        <v>2982</v>
      </c>
      <c r="B25" s="1657" t="s">
        <v>2990</v>
      </c>
      <c r="C25" s="1658" t="s">
        <v>140</v>
      </c>
      <c r="D25" s="1657" t="s">
        <v>2991</v>
      </c>
      <c r="E25" s="1659" t="s">
        <v>140</v>
      </c>
      <c r="F25" s="1660" t="s">
        <v>525</v>
      </c>
      <c r="G25" s="1661" t="s">
        <v>525</v>
      </c>
      <c r="H25" s="1660" t="s">
        <v>525</v>
      </c>
      <c r="I25" s="1661" t="s">
        <v>525</v>
      </c>
      <c r="J25" s="1654"/>
      <c r="K25" s="1003"/>
      <c r="L25" s="1655"/>
      <c r="M25" s="627"/>
    </row>
    <row r="26" spans="1:13" s="988" customFormat="1" ht="18" customHeight="1" thickBot="1">
      <c r="A26" s="1662" t="s">
        <v>2992</v>
      </c>
      <c r="B26" s="1645" t="s">
        <v>2993</v>
      </c>
      <c r="C26" s="1647" t="s">
        <v>140</v>
      </c>
      <c r="D26" s="1645" t="s">
        <v>2994</v>
      </c>
      <c r="E26" s="1647" t="s">
        <v>140</v>
      </c>
      <c r="F26" s="1663" t="s">
        <v>2995</v>
      </c>
      <c r="G26" s="1647" t="s">
        <v>140</v>
      </c>
      <c r="H26" s="1664" t="s">
        <v>525</v>
      </c>
      <c r="I26" s="1650" t="s">
        <v>525</v>
      </c>
      <c r="J26" s="1654"/>
      <c r="K26" s="1003"/>
      <c r="L26" s="1655"/>
      <c r="M26" s="627"/>
    </row>
    <row r="27" spans="1:13" s="988" customFormat="1" ht="18" customHeight="1" thickBot="1">
      <c r="A27" s="1662" t="s">
        <v>2996</v>
      </c>
      <c r="B27" s="1645" t="s">
        <v>2997</v>
      </c>
      <c r="C27" s="1647" t="s">
        <v>140</v>
      </c>
      <c r="D27" s="1645" t="s">
        <v>2998</v>
      </c>
      <c r="E27" s="1647" t="s">
        <v>140</v>
      </c>
      <c r="F27" s="1663" t="s">
        <v>2999</v>
      </c>
      <c r="G27" s="1647" t="s">
        <v>140</v>
      </c>
      <c r="H27" s="1664" t="s">
        <v>525</v>
      </c>
      <c r="I27" s="1650" t="s">
        <v>525</v>
      </c>
      <c r="J27" s="1654"/>
      <c r="K27" s="1003"/>
      <c r="L27" s="1655"/>
      <c r="M27" s="627"/>
    </row>
    <row r="28" spans="1:13" s="988" customFormat="1" ht="18" customHeight="1" thickBot="1">
      <c r="A28" s="1662" t="s">
        <v>3000</v>
      </c>
      <c r="B28" s="1650" t="s">
        <v>525</v>
      </c>
      <c r="C28" s="1650" t="s">
        <v>525</v>
      </c>
      <c r="D28" s="1645" t="s">
        <v>3001</v>
      </c>
      <c r="E28" s="1647" t="s">
        <v>140</v>
      </c>
      <c r="F28" s="1663" t="s">
        <v>3002</v>
      </c>
      <c r="G28" s="1665" t="s">
        <v>140</v>
      </c>
      <c r="H28" s="1664" t="s">
        <v>525</v>
      </c>
      <c r="I28" s="1650" t="s">
        <v>525</v>
      </c>
      <c r="J28" s="1654"/>
      <c r="K28" s="1003"/>
      <c r="L28" s="1655"/>
      <c r="M28" s="627"/>
    </row>
    <row r="29" spans="1:13" s="988" customFormat="1" ht="18" customHeight="1" thickBot="1">
      <c r="A29" s="1662" t="s">
        <v>3003</v>
      </c>
      <c r="B29" s="1650" t="s">
        <v>525</v>
      </c>
      <c r="C29" s="1650" t="s">
        <v>525</v>
      </c>
      <c r="D29" s="1645" t="s">
        <v>3004</v>
      </c>
      <c r="E29" s="1647" t="s">
        <v>140</v>
      </c>
      <c r="F29" s="1663" t="s">
        <v>3005</v>
      </c>
      <c r="G29" s="1665" t="s">
        <v>140</v>
      </c>
      <c r="H29" s="1663" t="s">
        <v>3002</v>
      </c>
      <c r="I29" s="1665" t="s">
        <v>140</v>
      </c>
      <c r="J29" s="1654"/>
      <c r="K29" s="1003"/>
      <c r="L29" s="1655"/>
      <c r="M29" s="627"/>
    </row>
    <row r="30" spans="1:13" s="988" customFormat="1" ht="18" customHeight="1" thickBot="1">
      <c r="A30" s="1662" t="s">
        <v>3006</v>
      </c>
      <c r="B30" s="1650" t="s">
        <v>525</v>
      </c>
      <c r="C30" s="1650" t="s">
        <v>525</v>
      </c>
      <c r="D30" s="1645" t="s">
        <v>3007</v>
      </c>
      <c r="E30" s="1650"/>
      <c r="F30" s="1663" t="s">
        <v>3008</v>
      </c>
      <c r="G30" s="1665" t="s">
        <v>140</v>
      </c>
      <c r="H30" s="1663" t="s">
        <v>3005</v>
      </c>
      <c r="I30" s="1665" t="s">
        <v>140</v>
      </c>
      <c r="J30" s="1654"/>
      <c r="K30" s="1003"/>
      <c r="L30" s="1655"/>
      <c r="M30" s="627"/>
    </row>
    <row r="31" spans="1:13" s="988" customFormat="1" ht="18" customHeight="1" thickBot="1">
      <c r="A31" s="1662" t="s">
        <v>3009</v>
      </c>
      <c r="B31" s="1650" t="s">
        <v>525</v>
      </c>
      <c r="C31" s="1650" t="s">
        <v>525</v>
      </c>
      <c r="D31" s="1645" t="s">
        <v>3010</v>
      </c>
      <c r="E31" s="1650"/>
      <c r="F31" s="1663" t="s">
        <v>3011</v>
      </c>
      <c r="G31" s="1665" t="s">
        <v>140</v>
      </c>
      <c r="H31" s="1663" t="s">
        <v>3008</v>
      </c>
      <c r="I31" s="1665" t="s">
        <v>140</v>
      </c>
      <c r="J31" s="1654"/>
      <c r="K31" s="1003"/>
      <c r="L31" s="1655"/>
      <c r="M31" s="627"/>
    </row>
    <row r="32" spans="1:13" s="988" customFormat="1" ht="18" customHeight="1" thickBot="1">
      <c r="A32" s="1662" t="s">
        <v>3012</v>
      </c>
      <c r="B32" s="1650" t="s">
        <v>525</v>
      </c>
      <c r="C32" s="1650" t="s">
        <v>525</v>
      </c>
      <c r="D32" s="1645" t="s">
        <v>3013</v>
      </c>
      <c r="E32" s="1650"/>
      <c r="F32" s="1663" t="s">
        <v>3014</v>
      </c>
      <c r="G32" s="1665" t="s">
        <v>140</v>
      </c>
      <c r="H32" s="1663" t="s">
        <v>3011</v>
      </c>
      <c r="I32" s="1665" t="s">
        <v>140</v>
      </c>
      <c r="J32" s="1654"/>
      <c r="K32" s="1003"/>
      <c r="L32" s="1655"/>
      <c r="M32" s="627"/>
    </row>
    <row r="33" spans="1:13" s="988" customFormat="1" ht="18" customHeight="1" thickBot="1">
      <c r="A33" s="1662" t="s">
        <v>3015</v>
      </c>
      <c r="B33" s="1650" t="s">
        <v>525</v>
      </c>
      <c r="C33" s="1650" t="s">
        <v>525</v>
      </c>
      <c r="D33" s="1650" t="s">
        <v>525</v>
      </c>
      <c r="E33" s="1650" t="s">
        <v>525</v>
      </c>
      <c r="F33" s="1663" t="s">
        <v>3016</v>
      </c>
      <c r="G33" s="1665" t="s">
        <v>140</v>
      </c>
      <c r="H33" s="1663" t="s">
        <v>3014</v>
      </c>
      <c r="I33" s="1665" t="s">
        <v>140</v>
      </c>
      <c r="J33" s="1654"/>
      <c r="K33" s="1003"/>
      <c r="L33" s="1655"/>
      <c r="M33" s="627"/>
    </row>
    <row r="34" spans="1:13" s="988" customFormat="1" ht="18" customHeight="1" thickBot="1">
      <c r="A34" s="1662" t="s">
        <v>3017</v>
      </c>
      <c r="B34" s="1650" t="s">
        <v>525</v>
      </c>
      <c r="C34" s="1650" t="s">
        <v>525</v>
      </c>
      <c r="D34" s="1650" t="s">
        <v>525</v>
      </c>
      <c r="E34" s="1650" t="s">
        <v>525</v>
      </c>
      <c r="F34" s="1663" t="s">
        <v>3018</v>
      </c>
      <c r="G34" s="1647" t="s">
        <v>140</v>
      </c>
      <c r="H34" s="1663" t="s">
        <v>3016</v>
      </c>
      <c r="I34" s="1665" t="s">
        <v>140</v>
      </c>
      <c r="J34" s="1654"/>
      <c r="K34" s="1003"/>
      <c r="L34" s="1655"/>
      <c r="M34" s="627"/>
    </row>
    <row r="35" spans="1:13" s="988" customFormat="1" ht="18" customHeight="1" thickBot="1">
      <c r="A35" s="1662" t="s">
        <v>3019</v>
      </c>
      <c r="B35" s="1650" t="s">
        <v>525</v>
      </c>
      <c r="C35" s="1650" t="s">
        <v>525</v>
      </c>
      <c r="D35" s="1650" t="s">
        <v>525</v>
      </c>
      <c r="E35" s="1650" t="s">
        <v>525</v>
      </c>
      <c r="F35" s="1663" t="s">
        <v>3020</v>
      </c>
      <c r="G35" s="1647" t="s">
        <v>140</v>
      </c>
      <c r="H35" s="1663" t="s">
        <v>3018</v>
      </c>
      <c r="I35" s="1647" t="s">
        <v>140</v>
      </c>
      <c r="J35" s="1654"/>
      <c r="K35" s="1003"/>
      <c r="L35" s="1655"/>
      <c r="M35" s="627"/>
    </row>
    <row r="36" spans="1:13" s="988" customFormat="1" ht="18" customHeight="1" thickBot="1">
      <c r="A36" s="1662" t="s">
        <v>3021</v>
      </c>
      <c r="B36" s="1650" t="s">
        <v>525</v>
      </c>
      <c r="C36" s="1650" t="s">
        <v>525</v>
      </c>
      <c r="D36" s="1650" t="s">
        <v>525</v>
      </c>
      <c r="E36" s="1650" t="s">
        <v>525</v>
      </c>
      <c r="F36" s="1663" t="s">
        <v>3022</v>
      </c>
      <c r="G36" s="1647" t="s">
        <v>140</v>
      </c>
      <c r="H36" s="1663" t="s">
        <v>3020</v>
      </c>
      <c r="I36" s="1647" t="s">
        <v>140</v>
      </c>
      <c r="J36" s="1654"/>
      <c r="K36" s="1003"/>
      <c r="L36" s="1655"/>
      <c r="M36" s="627"/>
    </row>
    <row r="37" spans="1:13" s="988" customFormat="1" ht="18" customHeight="1" thickBot="1">
      <c r="A37" s="1662" t="s">
        <v>3023</v>
      </c>
      <c r="B37" s="1650" t="s">
        <v>525</v>
      </c>
      <c r="C37" s="1650" t="s">
        <v>525</v>
      </c>
      <c r="D37" s="1650" t="s">
        <v>525</v>
      </c>
      <c r="E37" s="1650" t="s">
        <v>525</v>
      </c>
      <c r="F37" s="1663" t="s">
        <v>3024</v>
      </c>
      <c r="G37" s="1647" t="s">
        <v>140</v>
      </c>
      <c r="H37" s="1663" t="s">
        <v>3022</v>
      </c>
      <c r="I37" s="1647" t="s">
        <v>140</v>
      </c>
      <c r="J37" s="1654"/>
      <c r="K37" s="1003"/>
      <c r="L37" s="1655"/>
      <c r="M37" s="627"/>
    </row>
    <row r="38" spans="1:13" s="988" customFormat="1" ht="29.25" customHeight="1" thickBot="1">
      <c r="A38" s="1662" t="s">
        <v>3025</v>
      </c>
      <c r="B38" s="1650" t="s">
        <v>525</v>
      </c>
      <c r="C38" s="1650" t="s">
        <v>525</v>
      </c>
      <c r="D38" s="1650" t="s">
        <v>525</v>
      </c>
      <c r="E38" s="1650" t="s">
        <v>525</v>
      </c>
      <c r="F38" s="1663" t="s">
        <v>3026</v>
      </c>
      <c r="G38" s="1647" t="s">
        <v>140</v>
      </c>
      <c r="H38" s="1663" t="s">
        <v>3024</v>
      </c>
      <c r="I38" s="1647" t="s">
        <v>140</v>
      </c>
      <c r="J38" s="1666"/>
      <c r="K38" s="1666"/>
      <c r="L38" s="1666"/>
      <c r="M38" s="1666"/>
    </row>
    <row r="39" spans="1:13" s="988" customFormat="1" ht="31.5" customHeight="1" thickBot="1">
      <c r="A39" s="1662" t="s">
        <v>3027</v>
      </c>
      <c r="B39" s="1650" t="s">
        <v>525</v>
      </c>
      <c r="C39" s="1650" t="s">
        <v>525</v>
      </c>
      <c r="D39" s="1650" t="s">
        <v>525</v>
      </c>
      <c r="E39" s="1650" t="s">
        <v>525</v>
      </c>
      <c r="F39" s="1663" t="s">
        <v>3028</v>
      </c>
      <c r="G39" s="1647" t="s">
        <v>140</v>
      </c>
      <c r="H39" s="1663" t="s">
        <v>3026</v>
      </c>
      <c r="I39" s="1647" t="s">
        <v>140</v>
      </c>
      <c r="J39" s="101"/>
      <c r="K39" s="1667"/>
      <c r="L39" s="101"/>
      <c r="M39" s="101"/>
    </row>
    <row r="40" spans="1:13" s="988" customFormat="1" ht="18" customHeight="1" thickBot="1">
      <c r="A40" s="1662" t="s">
        <v>3029</v>
      </c>
      <c r="B40" s="1650" t="s">
        <v>525</v>
      </c>
      <c r="C40" s="1650" t="s">
        <v>525</v>
      </c>
      <c r="D40" s="1650" t="s">
        <v>525</v>
      </c>
      <c r="E40" s="1650" t="s">
        <v>525</v>
      </c>
      <c r="F40" s="1663" t="s">
        <v>3030</v>
      </c>
      <c r="G40" s="1647" t="s">
        <v>140</v>
      </c>
      <c r="H40" s="1663" t="s">
        <v>3028</v>
      </c>
      <c r="I40" s="1647" t="s">
        <v>140</v>
      </c>
      <c r="J40" s="101"/>
      <c r="K40" s="101"/>
      <c r="L40" s="101"/>
      <c r="M40" s="101"/>
    </row>
    <row r="41" spans="1:13" s="988" customFormat="1" ht="18" customHeight="1" thickBot="1">
      <c r="A41" s="1662" t="s">
        <v>3031</v>
      </c>
      <c r="B41" s="1650" t="s">
        <v>525</v>
      </c>
      <c r="C41" s="1650" t="s">
        <v>525</v>
      </c>
      <c r="D41" s="1650" t="s">
        <v>525</v>
      </c>
      <c r="E41" s="1650" t="s">
        <v>525</v>
      </c>
      <c r="F41" s="1663" t="s">
        <v>3032</v>
      </c>
      <c r="G41" s="1647" t="s">
        <v>140</v>
      </c>
      <c r="H41" s="1663" t="s">
        <v>3030</v>
      </c>
      <c r="I41" s="1647" t="s">
        <v>140</v>
      </c>
      <c r="J41" s="101"/>
      <c r="K41" s="101"/>
      <c r="L41" s="101"/>
      <c r="M41" s="101"/>
    </row>
    <row r="42" spans="1:13" s="988" customFormat="1" ht="18" customHeight="1" thickBot="1">
      <c r="A42" s="1662" t="s">
        <v>3033</v>
      </c>
      <c r="B42" s="1650" t="s">
        <v>525</v>
      </c>
      <c r="C42" s="1650" t="s">
        <v>525</v>
      </c>
      <c r="D42" s="1650" t="s">
        <v>525</v>
      </c>
      <c r="E42" s="1650" t="s">
        <v>525</v>
      </c>
      <c r="F42" s="1663" t="s">
        <v>3034</v>
      </c>
      <c r="G42" s="1647" t="s">
        <v>140</v>
      </c>
      <c r="H42" s="1663" t="s">
        <v>3032</v>
      </c>
      <c r="I42" s="1647" t="s">
        <v>140</v>
      </c>
      <c r="J42" s="101"/>
      <c r="K42" s="101"/>
      <c r="L42" s="101"/>
      <c r="M42" s="101"/>
    </row>
    <row r="43" spans="1:13" s="988" customFormat="1" ht="18" customHeight="1" thickBot="1">
      <c r="A43" s="1662" t="s">
        <v>3035</v>
      </c>
      <c r="B43" s="1650" t="s">
        <v>525</v>
      </c>
      <c r="C43" s="1650" t="s">
        <v>525</v>
      </c>
      <c r="D43" s="1650" t="s">
        <v>525</v>
      </c>
      <c r="E43" s="1650" t="s">
        <v>525</v>
      </c>
      <c r="F43" s="1663" t="s">
        <v>3036</v>
      </c>
      <c r="G43" s="1647" t="s">
        <v>140</v>
      </c>
      <c r="H43" s="1663" t="s">
        <v>3034</v>
      </c>
      <c r="I43" s="1647" t="s">
        <v>140</v>
      </c>
      <c r="J43" s="101"/>
      <c r="K43" s="101"/>
      <c r="L43" s="101"/>
      <c r="M43" s="101"/>
    </row>
    <row r="44" spans="1:13" s="988" customFormat="1" ht="18" customHeight="1" thickBot="1">
      <c r="A44" s="1662" t="s">
        <v>3037</v>
      </c>
      <c r="B44" s="1650" t="s">
        <v>525</v>
      </c>
      <c r="C44" s="1650" t="s">
        <v>525</v>
      </c>
      <c r="D44" s="1650" t="s">
        <v>525</v>
      </c>
      <c r="E44" s="1650" t="s">
        <v>525</v>
      </c>
      <c r="F44" s="1663" t="s">
        <v>3038</v>
      </c>
      <c r="G44" s="1647" t="s">
        <v>140</v>
      </c>
      <c r="H44" s="1663" t="s">
        <v>3036</v>
      </c>
      <c r="I44" s="1647" t="s">
        <v>140</v>
      </c>
      <c r="J44" s="101"/>
      <c r="K44" s="101"/>
      <c r="L44" s="101"/>
      <c r="M44" s="101"/>
    </row>
    <row r="45" spans="1:9" ht="16.5" thickBot="1">
      <c r="A45" s="1662" t="s">
        <v>3039</v>
      </c>
      <c r="B45" s="1650" t="s">
        <v>525</v>
      </c>
      <c r="C45" s="1650" t="s">
        <v>525</v>
      </c>
      <c r="D45" s="1650" t="s">
        <v>525</v>
      </c>
      <c r="E45" s="1650" t="s">
        <v>525</v>
      </c>
      <c r="F45" s="1663" t="s">
        <v>3040</v>
      </c>
      <c r="G45" s="1647" t="s">
        <v>140</v>
      </c>
      <c r="H45" s="1663" t="s">
        <v>3038</v>
      </c>
      <c r="I45" s="1647" t="s">
        <v>140</v>
      </c>
    </row>
    <row r="46" spans="1:9" ht="16.5" thickBot="1">
      <c r="A46" s="1662" t="s">
        <v>3041</v>
      </c>
      <c r="B46" s="1650" t="s">
        <v>525</v>
      </c>
      <c r="C46" s="1650" t="s">
        <v>525</v>
      </c>
      <c r="D46" s="1650" t="s">
        <v>525</v>
      </c>
      <c r="E46" s="1650" t="s">
        <v>525</v>
      </c>
      <c r="F46" s="1663" t="s">
        <v>3042</v>
      </c>
      <c r="G46" s="1647" t="s">
        <v>140</v>
      </c>
      <c r="H46" s="1663" t="s">
        <v>3040</v>
      </c>
      <c r="I46" s="1647" t="s">
        <v>140</v>
      </c>
    </row>
    <row r="47" spans="1:9" ht="16.5" thickBot="1">
      <c r="A47" s="1662" t="s">
        <v>3043</v>
      </c>
      <c r="B47" s="1650" t="s">
        <v>525</v>
      </c>
      <c r="C47" s="1650" t="s">
        <v>525</v>
      </c>
      <c r="D47" s="1650" t="s">
        <v>525</v>
      </c>
      <c r="E47" s="1650" t="s">
        <v>525</v>
      </c>
      <c r="F47" s="1663" t="s">
        <v>3044</v>
      </c>
      <c r="G47" s="1647" t="s">
        <v>140</v>
      </c>
      <c r="H47" s="1663" t="s">
        <v>3042</v>
      </c>
      <c r="I47" s="1647" t="s">
        <v>140</v>
      </c>
    </row>
    <row r="48" spans="1:9" ht="16.5" thickBot="1">
      <c r="A48" s="1662" t="s">
        <v>3045</v>
      </c>
      <c r="B48" s="1650" t="s">
        <v>525</v>
      </c>
      <c r="C48" s="1650" t="s">
        <v>525</v>
      </c>
      <c r="D48" s="1650" t="s">
        <v>525</v>
      </c>
      <c r="E48" s="1650" t="s">
        <v>525</v>
      </c>
      <c r="F48" s="1663" t="s">
        <v>3046</v>
      </c>
      <c r="G48" s="1647" t="s">
        <v>140</v>
      </c>
      <c r="H48" s="1663" t="s">
        <v>3044</v>
      </c>
      <c r="I48" s="1647" t="s">
        <v>140</v>
      </c>
    </row>
    <row r="49" spans="1:9" ht="16.5" thickBot="1">
      <c r="A49" s="1662" t="s">
        <v>3047</v>
      </c>
      <c r="B49" s="1650" t="s">
        <v>525</v>
      </c>
      <c r="C49" s="1650" t="s">
        <v>525</v>
      </c>
      <c r="D49" s="1650" t="s">
        <v>525</v>
      </c>
      <c r="E49" s="1650" t="s">
        <v>525</v>
      </c>
      <c r="F49" s="1663" t="s">
        <v>3048</v>
      </c>
      <c r="G49" s="1647" t="s">
        <v>140</v>
      </c>
      <c r="H49" s="1663" t="s">
        <v>3046</v>
      </c>
      <c r="I49" s="1647" t="s">
        <v>140</v>
      </c>
    </row>
    <row r="50" spans="1:9" ht="15.75">
      <c r="A50" s="1726" t="s">
        <v>3049</v>
      </c>
      <c r="B50" s="1726"/>
      <c r="C50" s="1726"/>
      <c r="D50" s="1726"/>
      <c r="E50" s="1726"/>
      <c r="F50" s="1726"/>
      <c r="G50" s="1726"/>
      <c r="H50" s="1726"/>
      <c r="I50" s="1726"/>
    </row>
    <row r="51" ht="15">
      <c r="I51" s="988" t="s">
        <v>3050</v>
      </c>
    </row>
    <row r="55" spans="1:9" ht="27" customHeight="1">
      <c r="A55" s="1727" t="s">
        <v>2956</v>
      </c>
      <c r="B55" s="1727"/>
      <c r="C55" s="1727"/>
      <c r="D55" s="1727"/>
      <c r="E55" s="1727"/>
      <c r="F55" s="1727"/>
      <c r="G55" s="1727"/>
      <c r="H55" s="1727"/>
      <c r="I55" s="1727"/>
    </row>
    <row r="56" spans="1:9" ht="27" customHeight="1">
      <c r="A56" s="1727" t="s">
        <v>1157</v>
      </c>
      <c r="B56" s="1727"/>
      <c r="C56" s="1727"/>
      <c r="D56" s="1727"/>
      <c r="E56" s="1727"/>
      <c r="F56" s="1727"/>
      <c r="G56" s="1727"/>
      <c r="H56" s="1727"/>
      <c r="I56" s="1727"/>
    </row>
    <row r="57" spans="1:9" ht="27" customHeight="1">
      <c r="A57" s="1727" t="s">
        <v>2957</v>
      </c>
      <c r="B57" s="1727"/>
      <c r="C57" s="1727"/>
      <c r="D57" s="1727"/>
      <c r="E57" s="1727"/>
      <c r="F57" s="1727"/>
      <c r="G57" s="1727"/>
      <c r="H57" s="1727"/>
      <c r="I57" s="1727"/>
    </row>
    <row r="58" spans="1:9" ht="27" customHeight="1">
      <c r="A58" s="1668" t="s">
        <v>2958</v>
      </c>
      <c r="B58" s="1669"/>
      <c r="C58" s="1669"/>
      <c r="D58" s="1669"/>
      <c r="E58" s="1669"/>
      <c r="F58" s="1669"/>
      <c r="G58" s="1669"/>
      <c r="H58" s="1670" t="s">
        <v>2959</v>
      </c>
      <c r="I58" s="1669"/>
    </row>
    <row r="59" spans="1:9" ht="27" customHeight="1">
      <c r="A59" s="1671" t="s">
        <v>2960</v>
      </c>
      <c r="B59" s="1672"/>
      <c r="C59" s="1672"/>
      <c r="D59" s="1672"/>
      <c r="E59" s="1672"/>
      <c r="F59" s="1672"/>
      <c r="G59" s="1671" t="s">
        <v>2961</v>
      </c>
      <c r="H59" s="1672"/>
      <c r="I59" s="1672"/>
    </row>
    <row r="60" spans="1:13" s="1675" customFormat="1" ht="33.75" customHeight="1" thickBot="1">
      <c r="A60" s="1728" t="s">
        <v>2963</v>
      </c>
      <c r="B60" s="1728"/>
      <c r="C60" s="1728"/>
      <c r="D60" s="1728"/>
      <c r="E60" s="1728"/>
      <c r="F60" s="1728"/>
      <c r="G60" s="1728"/>
      <c r="H60" s="1728"/>
      <c r="I60" s="1728"/>
      <c r="J60" s="1673"/>
      <c r="K60" s="1674"/>
      <c r="L60" s="1674"/>
      <c r="M60" s="1674"/>
    </row>
    <row r="61" spans="1:13" s="1675" customFormat="1" ht="18" customHeight="1" thickBot="1">
      <c r="A61" s="1729" t="s">
        <v>3051</v>
      </c>
      <c r="B61" s="1730"/>
      <c r="C61" s="1730"/>
      <c r="D61" s="1730"/>
      <c r="E61" s="1730"/>
      <c r="F61" s="1730"/>
      <c r="G61" s="1730"/>
      <c r="H61" s="1730"/>
      <c r="I61" s="1731"/>
      <c r="J61" s="1673"/>
      <c r="K61" s="1674"/>
      <c r="L61" s="1674"/>
      <c r="M61" s="1674"/>
    </row>
    <row r="62" spans="1:13" s="1675" customFormat="1" ht="60" customHeight="1">
      <c r="A62" s="1740" t="s">
        <v>3052</v>
      </c>
      <c r="B62" s="1740"/>
      <c r="C62" s="1740"/>
      <c r="D62" s="1740"/>
      <c r="E62" s="1740"/>
      <c r="F62" s="1740"/>
      <c r="G62" s="1740"/>
      <c r="H62" s="1740"/>
      <c r="I62" s="1740"/>
      <c r="J62" s="1673"/>
      <c r="K62" s="1674"/>
      <c r="L62" s="1674"/>
      <c r="M62" s="1674"/>
    </row>
    <row r="63" spans="1:13" s="1675" customFormat="1" ht="82.5" customHeight="1">
      <c r="A63" s="1741" t="s">
        <v>3053</v>
      </c>
      <c r="B63" s="1741"/>
      <c r="C63" s="1741"/>
      <c r="D63" s="1741"/>
      <c r="E63" s="1741"/>
      <c r="F63" s="1741"/>
      <c r="G63" s="1741"/>
      <c r="H63" s="1741"/>
      <c r="I63" s="1741"/>
      <c r="J63" s="1673"/>
      <c r="K63" s="1674"/>
      <c r="L63" s="1674"/>
      <c r="M63" s="1674"/>
    </row>
    <row r="64" spans="1:13" s="1675" customFormat="1" ht="74.25" customHeight="1">
      <c r="A64" s="1742" t="s">
        <v>3054</v>
      </c>
      <c r="B64" s="1742"/>
      <c r="C64" s="1742"/>
      <c r="D64" s="1742"/>
      <c r="E64" s="1742"/>
      <c r="F64" s="1742"/>
      <c r="G64" s="1742"/>
      <c r="H64" s="1742"/>
      <c r="I64" s="1742"/>
      <c r="J64" s="1673"/>
      <c r="K64" s="1674"/>
      <c r="L64" s="1674"/>
      <c r="M64" s="1674"/>
    </row>
    <row r="65" spans="1:13" s="1675" customFormat="1" ht="42" customHeight="1">
      <c r="A65" s="1741" t="s">
        <v>3055</v>
      </c>
      <c r="B65" s="1741"/>
      <c r="C65" s="1741"/>
      <c r="D65" s="1741"/>
      <c r="E65" s="1741"/>
      <c r="F65" s="1741"/>
      <c r="G65" s="1741"/>
      <c r="H65" s="1741"/>
      <c r="I65" s="1741"/>
      <c r="J65" s="1673"/>
      <c r="K65" s="1674"/>
      <c r="L65" s="1674"/>
      <c r="M65" s="1674"/>
    </row>
    <row r="66" spans="1:13" s="1675" customFormat="1" ht="37.5" customHeight="1">
      <c r="A66" s="1741" t="s">
        <v>3056</v>
      </c>
      <c r="B66" s="1741"/>
      <c r="C66" s="1741"/>
      <c r="D66" s="1741"/>
      <c r="E66" s="1741"/>
      <c r="F66" s="1741"/>
      <c r="G66" s="1741"/>
      <c r="H66" s="1741"/>
      <c r="I66" s="1741"/>
      <c r="J66" s="1673"/>
      <c r="K66" s="1674"/>
      <c r="L66" s="1674"/>
      <c r="M66" s="1674"/>
    </row>
    <row r="67" spans="1:13" s="1675" customFormat="1" ht="80.25" customHeight="1">
      <c r="A67" s="1725" t="s">
        <v>3057</v>
      </c>
      <c r="B67" s="1725"/>
      <c r="C67" s="1725"/>
      <c r="D67" s="1725"/>
      <c r="E67" s="1725"/>
      <c r="F67" s="1725"/>
      <c r="G67" s="1725"/>
      <c r="H67" s="1725"/>
      <c r="I67" s="1725"/>
      <c r="J67" s="1673"/>
      <c r="K67" s="1674"/>
      <c r="L67" s="1674"/>
      <c r="M67" s="1674"/>
    </row>
    <row r="68" spans="1:13" s="1675" customFormat="1" ht="45" customHeight="1">
      <c r="A68" s="1741" t="s">
        <v>3058</v>
      </c>
      <c r="B68" s="1741"/>
      <c r="C68" s="1741"/>
      <c r="D68" s="1741"/>
      <c r="E68" s="1741"/>
      <c r="F68" s="1741"/>
      <c r="G68" s="1741"/>
      <c r="H68" s="1741"/>
      <c r="I68" s="1741"/>
      <c r="J68" s="1673"/>
      <c r="K68" s="1674"/>
      <c r="L68" s="1674"/>
      <c r="M68" s="1674"/>
    </row>
    <row r="69" spans="1:13" s="1675" customFormat="1" ht="18" customHeight="1">
      <c r="A69" s="1741" t="s">
        <v>3059</v>
      </c>
      <c r="B69" s="1741"/>
      <c r="C69" s="1741"/>
      <c r="D69" s="1741"/>
      <c r="E69" s="1741"/>
      <c r="F69" s="1741"/>
      <c r="G69" s="1741"/>
      <c r="H69" s="1741"/>
      <c r="I69" s="1741"/>
      <c r="J69" s="1673"/>
      <c r="K69" s="1674"/>
      <c r="L69" s="1674"/>
      <c r="M69" s="1674"/>
    </row>
    <row r="70" spans="1:13" s="1675" customFormat="1" ht="15">
      <c r="A70" s="1676"/>
      <c r="B70" s="1677"/>
      <c r="C70" s="1677"/>
      <c r="D70" s="1677"/>
      <c r="E70" s="1677"/>
      <c r="F70" s="1677"/>
      <c r="G70" s="1677"/>
      <c r="H70" s="1677"/>
      <c r="I70" s="1677"/>
      <c r="J70" s="1673"/>
      <c r="K70" s="1674"/>
      <c r="L70" s="1674"/>
      <c r="M70" s="1674"/>
    </row>
    <row r="71" spans="1:13" s="1675" customFormat="1" ht="16.5" customHeight="1" thickBot="1">
      <c r="A71" s="1743" t="s">
        <v>3060</v>
      </c>
      <c r="B71" s="1743"/>
      <c r="C71" s="1743"/>
      <c r="D71" s="1743"/>
      <c r="E71" s="1743"/>
      <c r="F71" s="1743"/>
      <c r="G71" s="1743"/>
      <c r="H71" s="1743"/>
      <c r="I71" s="1743"/>
      <c r="J71" s="1673"/>
      <c r="K71" s="1674"/>
      <c r="L71" s="1674"/>
      <c r="M71" s="1674"/>
    </row>
    <row r="72" spans="1:10" ht="15.75" customHeight="1" thickBot="1">
      <c r="A72" s="1738" t="s">
        <v>2969</v>
      </c>
      <c r="B72" s="1736" t="s">
        <v>3061</v>
      </c>
      <c r="C72" s="1745"/>
      <c r="D72" s="1745"/>
      <c r="E72" s="1745"/>
      <c r="F72" s="1745"/>
      <c r="G72" s="1737"/>
      <c r="H72" s="1732" t="s">
        <v>3062</v>
      </c>
      <c r="I72" s="1733"/>
      <c r="J72" s="1673"/>
    </row>
    <row r="73" spans="1:10" ht="15.75" customHeight="1" thickBot="1">
      <c r="A73" s="1744"/>
      <c r="B73" s="1736" t="s">
        <v>3063</v>
      </c>
      <c r="C73" s="1737"/>
      <c r="D73" s="1736" t="s">
        <v>3064</v>
      </c>
      <c r="E73" s="1737"/>
      <c r="F73" s="1736" t="s">
        <v>3065</v>
      </c>
      <c r="G73" s="1737"/>
      <c r="H73" s="1734"/>
      <c r="I73" s="1735"/>
      <c r="J73" s="1673"/>
    </row>
    <row r="74" spans="1:10" ht="12.75" customHeight="1">
      <c r="A74" s="1744"/>
      <c r="B74" s="1738" t="s">
        <v>2970</v>
      </c>
      <c r="C74" s="1738" t="s">
        <v>3066</v>
      </c>
      <c r="D74" s="1738" t="s">
        <v>2970</v>
      </c>
      <c r="E74" s="1738" t="s">
        <v>3067</v>
      </c>
      <c r="F74" s="1738" t="s">
        <v>2970</v>
      </c>
      <c r="G74" s="1738" t="s">
        <v>3068</v>
      </c>
      <c r="H74" s="1738" t="s">
        <v>2970</v>
      </c>
      <c r="I74" s="1738" t="s">
        <v>3069</v>
      </c>
      <c r="J74" s="1673"/>
    </row>
    <row r="75" spans="1:10" ht="13.5" customHeight="1" thickBot="1">
      <c r="A75" s="1739"/>
      <c r="B75" s="1739"/>
      <c r="C75" s="1739"/>
      <c r="D75" s="1739"/>
      <c r="E75" s="1739"/>
      <c r="F75" s="1739"/>
      <c r="G75" s="1739"/>
      <c r="H75" s="1739"/>
      <c r="I75" s="1739"/>
      <c r="J75" s="1673"/>
    </row>
    <row r="76" spans="1:10" ht="16.5" thickBot="1">
      <c r="A76" s="1678" t="s">
        <v>3070</v>
      </c>
      <c r="B76" s="1679" t="s">
        <v>3071</v>
      </c>
      <c r="C76" s="1680" t="s">
        <v>140</v>
      </c>
      <c r="D76" s="1681" t="s">
        <v>525</v>
      </c>
      <c r="E76" s="1681" t="s">
        <v>525</v>
      </c>
      <c r="F76" s="1681" t="s">
        <v>525</v>
      </c>
      <c r="G76" s="1681" t="s">
        <v>525</v>
      </c>
      <c r="H76" s="1746" t="s">
        <v>3072</v>
      </c>
      <c r="I76" s="1747"/>
      <c r="J76" s="1673"/>
    </row>
    <row r="77" spans="1:10" ht="16.5" thickBot="1">
      <c r="A77" s="1678" t="s">
        <v>3073</v>
      </c>
      <c r="B77" s="1679" t="s">
        <v>3074</v>
      </c>
      <c r="C77" s="1680" t="s">
        <v>140</v>
      </c>
      <c r="D77" s="1681" t="s">
        <v>525</v>
      </c>
      <c r="E77" s="1681" t="s">
        <v>525</v>
      </c>
      <c r="F77" s="1681" t="s">
        <v>525</v>
      </c>
      <c r="G77" s="1681" t="s">
        <v>525</v>
      </c>
      <c r="H77" s="1679" t="s">
        <v>3071</v>
      </c>
      <c r="I77" s="1680" t="s">
        <v>140</v>
      </c>
      <c r="J77" s="1673"/>
    </row>
    <row r="78" spans="1:10" ht="16.5" thickBot="1">
      <c r="A78" s="1678" t="s">
        <v>2982</v>
      </c>
      <c r="B78" s="1679" t="s">
        <v>3075</v>
      </c>
      <c r="C78" s="1680" t="s">
        <v>140</v>
      </c>
      <c r="D78" s="1681" t="s">
        <v>3075</v>
      </c>
      <c r="E78" s="1680" t="s">
        <v>140</v>
      </c>
      <c r="F78" s="1681" t="s">
        <v>3075</v>
      </c>
      <c r="G78" s="1680" t="s">
        <v>140</v>
      </c>
      <c r="H78" s="1679" t="s">
        <v>3074</v>
      </c>
      <c r="I78" s="1680" t="s">
        <v>140</v>
      </c>
      <c r="J78" s="1673"/>
    </row>
    <row r="79" spans="1:10" ht="16.5" thickBot="1">
      <c r="A79" s="1678" t="s">
        <v>3076</v>
      </c>
      <c r="B79" s="1679" t="s">
        <v>3077</v>
      </c>
      <c r="C79" s="1680" t="s">
        <v>140</v>
      </c>
      <c r="D79" s="1681" t="s">
        <v>3077</v>
      </c>
      <c r="E79" s="1680" t="s">
        <v>140</v>
      </c>
      <c r="F79" s="1681" t="s">
        <v>3077</v>
      </c>
      <c r="G79" s="1680" t="s">
        <v>140</v>
      </c>
      <c r="H79" s="1679" t="s">
        <v>3075</v>
      </c>
      <c r="I79" s="1680" t="s">
        <v>140</v>
      </c>
      <c r="J79" s="1673"/>
    </row>
    <row r="80" spans="1:10" ht="16.5" thickBot="1">
      <c r="A80" s="1678" t="s">
        <v>2976</v>
      </c>
      <c r="B80" s="1679" t="s">
        <v>3078</v>
      </c>
      <c r="C80" s="1680" t="s">
        <v>140</v>
      </c>
      <c r="D80" s="1681" t="s">
        <v>3078</v>
      </c>
      <c r="E80" s="1680" t="s">
        <v>140</v>
      </c>
      <c r="F80" s="1681" t="s">
        <v>3078</v>
      </c>
      <c r="G80" s="1680" t="s">
        <v>140</v>
      </c>
      <c r="H80" s="1679" t="s">
        <v>3077</v>
      </c>
      <c r="I80" s="1680" t="s">
        <v>140</v>
      </c>
      <c r="J80" s="1673"/>
    </row>
    <row r="81" spans="1:10" ht="16.5" thickBot="1">
      <c r="A81" s="1678" t="s">
        <v>2980</v>
      </c>
      <c r="B81" s="1679" t="s">
        <v>3079</v>
      </c>
      <c r="C81" s="1680" t="s">
        <v>140</v>
      </c>
      <c r="D81" s="1681" t="s">
        <v>3079</v>
      </c>
      <c r="E81" s="1680" t="s">
        <v>140</v>
      </c>
      <c r="F81" s="1681" t="s">
        <v>3079</v>
      </c>
      <c r="G81" s="1680" t="s">
        <v>140</v>
      </c>
      <c r="H81" s="1679" t="s">
        <v>3078</v>
      </c>
      <c r="I81" s="1680" t="s">
        <v>140</v>
      </c>
      <c r="J81" s="1673"/>
    </row>
    <row r="82" spans="1:10" ht="16.5" thickBot="1">
      <c r="A82" s="1678" t="s">
        <v>3080</v>
      </c>
      <c r="B82" s="1679" t="s">
        <v>3081</v>
      </c>
      <c r="C82" s="1680" t="s">
        <v>140</v>
      </c>
      <c r="D82" s="1681" t="s">
        <v>3081</v>
      </c>
      <c r="E82" s="1680" t="s">
        <v>140</v>
      </c>
      <c r="F82" s="1681" t="s">
        <v>3081</v>
      </c>
      <c r="G82" s="1680" t="s">
        <v>140</v>
      </c>
      <c r="H82" s="1679" t="s">
        <v>3079</v>
      </c>
      <c r="I82" s="1680" t="s">
        <v>140</v>
      </c>
      <c r="J82" s="1673"/>
    </row>
    <row r="83" spans="1:10" ht="16.5" thickBot="1">
      <c r="A83" s="1678" t="s">
        <v>3082</v>
      </c>
      <c r="B83" s="1679" t="s">
        <v>3083</v>
      </c>
      <c r="C83" s="1680" t="s">
        <v>140</v>
      </c>
      <c r="D83" s="1681" t="s">
        <v>3083</v>
      </c>
      <c r="E83" s="1680" t="s">
        <v>140</v>
      </c>
      <c r="F83" s="1681" t="s">
        <v>3083</v>
      </c>
      <c r="G83" s="1680" t="s">
        <v>140</v>
      </c>
      <c r="H83" s="1679" t="s">
        <v>3081</v>
      </c>
      <c r="I83" s="1680" t="s">
        <v>140</v>
      </c>
      <c r="J83" s="1673"/>
    </row>
    <row r="84" spans="1:10" ht="16.5" thickBot="1">
      <c r="A84" s="1678" t="s">
        <v>3084</v>
      </c>
      <c r="B84" s="1679" t="s">
        <v>3085</v>
      </c>
      <c r="C84" s="1680" t="s">
        <v>140</v>
      </c>
      <c r="D84" s="1681" t="s">
        <v>3085</v>
      </c>
      <c r="E84" s="1680" t="s">
        <v>140</v>
      </c>
      <c r="F84" s="1681" t="s">
        <v>3085</v>
      </c>
      <c r="G84" s="1680" t="s">
        <v>140</v>
      </c>
      <c r="H84" s="1679" t="s">
        <v>3083</v>
      </c>
      <c r="I84" s="1680" t="s">
        <v>140</v>
      </c>
      <c r="J84" s="1673"/>
    </row>
    <row r="85" spans="1:10" ht="16.5" thickBot="1">
      <c r="A85" s="1678" t="s">
        <v>3086</v>
      </c>
      <c r="B85" s="1679" t="s">
        <v>3087</v>
      </c>
      <c r="C85" s="1680" t="s">
        <v>140</v>
      </c>
      <c r="D85" s="1681" t="s">
        <v>3088</v>
      </c>
      <c r="E85" s="1680" t="s">
        <v>140</v>
      </c>
      <c r="F85" s="1681" t="s">
        <v>3088</v>
      </c>
      <c r="G85" s="1680" t="s">
        <v>140</v>
      </c>
      <c r="H85" s="1679" t="s">
        <v>3085</v>
      </c>
      <c r="I85" s="1680" t="s">
        <v>140</v>
      </c>
      <c r="J85" s="1673"/>
    </row>
    <row r="86" spans="1:10" ht="16.5" thickBot="1">
      <c r="A86" s="1678" t="s">
        <v>3089</v>
      </c>
      <c r="B86" s="1679" t="s">
        <v>3090</v>
      </c>
      <c r="C86" s="1680" t="s">
        <v>140</v>
      </c>
      <c r="D86" s="1681" t="s">
        <v>3090</v>
      </c>
      <c r="E86" s="1680" t="s">
        <v>140</v>
      </c>
      <c r="F86" s="1681" t="s">
        <v>3090</v>
      </c>
      <c r="G86" s="1680" t="s">
        <v>140</v>
      </c>
      <c r="H86" s="1679" t="s">
        <v>3087</v>
      </c>
      <c r="I86" s="1680" t="s">
        <v>140</v>
      </c>
      <c r="J86" s="1673"/>
    </row>
    <row r="87" spans="1:10" ht="16.5" thickBot="1">
      <c r="A87" s="1678" t="s">
        <v>3091</v>
      </c>
      <c r="B87" s="1679" t="s">
        <v>3092</v>
      </c>
      <c r="C87" s="1680" t="s">
        <v>140</v>
      </c>
      <c r="D87" s="1681" t="s">
        <v>3092</v>
      </c>
      <c r="E87" s="1680" t="s">
        <v>140</v>
      </c>
      <c r="F87" s="1681" t="s">
        <v>3092</v>
      </c>
      <c r="G87" s="1680" t="s">
        <v>140</v>
      </c>
      <c r="H87" s="1679" t="s">
        <v>3090</v>
      </c>
      <c r="I87" s="1680" t="s">
        <v>140</v>
      </c>
      <c r="J87" s="1673"/>
    </row>
    <row r="88" spans="1:10" ht="16.5" thickBot="1">
      <c r="A88" s="1678" t="s">
        <v>3015</v>
      </c>
      <c r="B88" s="1679" t="s">
        <v>3093</v>
      </c>
      <c r="C88" s="1680" t="s">
        <v>140</v>
      </c>
      <c r="D88" s="1681" t="s">
        <v>3094</v>
      </c>
      <c r="E88" s="1680" t="s">
        <v>140</v>
      </c>
      <c r="F88" s="1681" t="s">
        <v>3094</v>
      </c>
      <c r="G88" s="1680" t="s">
        <v>140</v>
      </c>
      <c r="H88" s="1679" t="s">
        <v>3092</v>
      </c>
      <c r="I88" s="1680" t="s">
        <v>140</v>
      </c>
      <c r="J88" s="1673"/>
    </row>
    <row r="89" spans="1:10" ht="16.5" thickBot="1">
      <c r="A89" s="1678" t="s">
        <v>3095</v>
      </c>
      <c r="B89" s="1679" t="s">
        <v>3096</v>
      </c>
      <c r="C89" s="1680" t="s">
        <v>140</v>
      </c>
      <c r="D89" s="1681" t="s">
        <v>3096</v>
      </c>
      <c r="E89" s="1680" t="s">
        <v>140</v>
      </c>
      <c r="F89" s="1681" t="s">
        <v>3096</v>
      </c>
      <c r="G89" s="1680" t="s">
        <v>140</v>
      </c>
      <c r="H89" s="1679" t="s">
        <v>3093</v>
      </c>
      <c r="I89" s="1680" t="s">
        <v>140</v>
      </c>
      <c r="J89" s="1673"/>
    </row>
    <row r="90" spans="1:10" ht="16.5" thickBot="1">
      <c r="A90" s="1678" t="s">
        <v>3097</v>
      </c>
      <c r="B90" s="1679" t="s">
        <v>525</v>
      </c>
      <c r="C90" s="1679" t="s">
        <v>525</v>
      </c>
      <c r="D90" s="1681" t="s">
        <v>3098</v>
      </c>
      <c r="E90" s="1680" t="s">
        <v>140</v>
      </c>
      <c r="F90" s="1681" t="s">
        <v>3098</v>
      </c>
      <c r="G90" s="1680" t="s">
        <v>140</v>
      </c>
      <c r="H90" s="1679" t="s">
        <v>3096</v>
      </c>
      <c r="I90" s="1680" t="s">
        <v>140</v>
      </c>
      <c r="J90" s="1673"/>
    </row>
    <row r="91" spans="1:10" ht="16.5" thickBot="1">
      <c r="A91" s="1678"/>
      <c r="B91" s="1679" t="s">
        <v>525</v>
      </c>
      <c r="C91" s="1679" t="s">
        <v>525</v>
      </c>
      <c r="D91" s="1679"/>
      <c r="E91" s="1682" t="s">
        <v>3099</v>
      </c>
      <c r="F91" s="1679"/>
      <c r="G91" s="1681"/>
      <c r="H91" s="1746" t="s">
        <v>3100</v>
      </c>
      <c r="I91" s="1747"/>
      <c r="J91" s="1673"/>
    </row>
    <row r="92" spans="1:10" ht="16.5" thickBot="1">
      <c r="A92" s="1678" t="s">
        <v>3101</v>
      </c>
      <c r="B92" s="1679" t="s">
        <v>525</v>
      </c>
      <c r="C92" s="1679" t="s">
        <v>525</v>
      </c>
      <c r="D92" s="1679" t="s">
        <v>3102</v>
      </c>
      <c r="E92" s="1680" t="s">
        <v>140</v>
      </c>
      <c r="F92" s="1679" t="s">
        <v>3102</v>
      </c>
      <c r="G92" s="1680" t="s">
        <v>140</v>
      </c>
      <c r="H92" s="1679" t="s">
        <v>3098</v>
      </c>
      <c r="I92" s="1680" t="s">
        <v>140</v>
      </c>
      <c r="J92" s="1673"/>
    </row>
    <row r="93" spans="1:10" ht="16.5" thickBot="1">
      <c r="A93" s="1678" t="s">
        <v>3103</v>
      </c>
      <c r="B93" s="1679" t="s">
        <v>525</v>
      </c>
      <c r="C93" s="1679" t="s">
        <v>525</v>
      </c>
      <c r="D93" s="1679" t="s">
        <v>3104</v>
      </c>
      <c r="E93" s="1680" t="s">
        <v>140</v>
      </c>
      <c r="F93" s="1679" t="s">
        <v>3104</v>
      </c>
      <c r="G93" s="1680" t="s">
        <v>140</v>
      </c>
      <c r="H93" s="1679" t="s">
        <v>3102</v>
      </c>
      <c r="I93" s="1680" t="s">
        <v>140</v>
      </c>
      <c r="J93" s="1673"/>
    </row>
    <row r="94" spans="1:10" ht="16.5" thickBot="1">
      <c r="A94" s="1678" t="s">
        <v>3105</v>
      </c>
      <c r="B94" s="1679" t="s">
        <v>525</v>
      </c>
      <c r="C94" s="1679" t="s">
        <v>525</v>
      </c>
      <c r="D94" s="1679" t="s">
        <v>3106</v>
      </c>
      <c r="E94" s="1680" t="s">
        <v>140</v>
      </c>
      <c r="F94" s="1679" t="s">
        <v>3106</v>
      </c>
      <c r="G94" s="1680" t="s">
        <v>140</v>
      </c>
      <c r="H94" s="1679" t="s">
        <v>3104</v>
      </c>
      <c r="I94" s="1680" t="s">
        <v>140</v>
      </c>
      <c r="J94" s="1673"/>
    </row>
    <row r="95" spans="1:10" ht="16.5" thickBot="1">
      <c r="A95" s="1678" t="s">
        <v>3107</v>
      </c>
      <c r="B95" s="1679" t="s">
        <v>525</v>
      </c>
      <c r="C95" s="1679" t="s">
        <v>525</v>
      </c>
      <c r="D95" s="1679" t="s">
        <v>3108</v>
      </c>
      <c r="E95" s="1680" t="s">
        <v>140</v>
      </c>
      <c r="F95" s="1679" t="s">
        <v>3108</v>
      </c>
      <c r="G95" s="1680" t="s">
        <v>140</v>
      </c>
      <c r="H95" s="1679" t="s">
        <v>3106</v>
      </c>
      <c r="I95" s="1680" t="s">
        <v>140</v>
      </c>
      <c r="J95" s="1673"/>
    </row>
    <row r="96" spans="1:10" ht="16.5" thickBot="1">
      <c r="A96" s="1678" t="s">
        <v>3109</v>
      </c>
      <c r="B96" s="1679" t="s">
        <v>525</v>
      </c>
      <c r="C96" s="1679" t="s">
        <v>525</v>
      </c>
      <c r="D96" s="1679" t="s">
        <v>3110</v>
      </c>
      <c r="E96" s="1680" t="s">
        <v>140</v>
      </c>
      <c r="F96" s="1679" t="s">
        <v>3110</v>
      </c>
      <c r="G96" s="1680" t="s">
        <v>140</v>
      </c>
      <c r="H96" s="1679" t="s">
        <v>3108</v>
      </c>
      <c r="I96" s="1680" t="s">
        <v>140</v>
      </c>
      <c r="J96" s="1673"/>
    </row>
    <row r="97" spans="1:10" ht="16.5" thickBot="1">
      <c r="A97" s="1678" t="s">
        <v>3031</v>
      </c>
      <c r="B97" s="1679" t="s">
        <v>525</v>
      </c>
      <c r="C97" s="1679" t="s">
        <v>525</v>
      </c>
      <c r="D97" s="1679" t="s">
        <v>3111</v>
      </c>
      <c r="E97" s="1680" t="s">
        <v>140</v>
      </c>
      <c r="F97" s="1679" t="s">
        <v>3111</v>
      </c>
      <c r="G97" s="1680" t="s">
        <v>140</v>
      </c>
      <c r="H97" s="1679" t="s">
        <v>3110</v>
      </c>
      <c r="I97" s="1680" t="s">
        <v>140</v>
      </c>
      <c r="J97" s="1673"/>
    </row>
    <row r="98" spans="1:10" ht="16.5" thickBot="1">
      <c r="A98" s="1678" t="s">
        <v>3033</v>
      </c>
      <c r="B98" s="1679" t="s">
        <v>525</v>
      </c>
      <c r="C98" s="1679" t="s">
        <v>525</v>
      </c>
      <c r="D98" s="1679" t="s">
        <v>3112</v>
      </c>
      <c r="E98" s="1680" t="s">
        <v>140</v>
      </c>
      <c r="F98" s="1683" t="s">
        <v>3112</v>
      </c>
      <c r="G98" s="1680" t="s">
        <v>140</v>
      </c>
      <c r="H98" s="1679" t="s">
        <v>3111</v>
      </c>
      <c r="I98" s="1680" t="s">
        <v>140</v>
      </c>
      <c r="J98" s="1673"/>
    </row>
    <row r="99" spans="1:10" ht="16.5" customHeight="1" thickBot="1">
      <c r="A99" s="1748" t="s">
        <v>3035</v>
      </c>
      <c r="B99" s="1750" t="s">
        <v>525</v>
      </c>
      <c r="C99" s="1750" t="s">
        <v>525</v>
      </c>
      <c r="D99" s="1752" t="s">
        <v>3113</v>
      </c>
      <c r="E99" s="1753"/>
      <c r="F99" s="1754" t="s">
        <v>3114</v>
      </c>
      <c r="G99" s="1755"/>
      <c r="H99" s="1679" t="s">
        <v>3112</v>
      </c>
      <c r="I99" s="1680" t="s">
        <v>140</v>
      </c>
      <c r="J99" s="1673"/>
    </row>
    <row r="100" spans="1:10" ht="16.5" customHeight="1" thickBot="1">
      <c r="A100" s="1749"/>
      <c r="B100" s="1751"/>
      <c r="C100" s="1751"/>
      <c r="D100" s="1679" t="s">
        <v>3115</v>
      </c>
      <c r="E100" s="1680" t="s">
        <v>140</v>
      </c>
      <c r="F100" s="1679" t="s">
        <v>3115</v>
      </c>
      <c r="G100" s="1680" t="s">
        <v>140</v>
      </c>
      <c r="H100" s="1754" t="s">
        <v>3113</v>
      </c>
      <c r="I100" s="1755"/>
      <c r="J100" s="1673"/>
    </row>
    <row r="101" spans="1:10" ht="16.5" thickBot="1">
      <c r="A101" s="1678" t="s">
        <v>3039</v>
      </c>
      <c r="B101" s="1679" t="s">
        <v>525</v>
      </c>
      <c r="C101" s="1679" t="s">
        <v>525</v>
      </c>
      <c r="D101" s="1679" t="s">
        <v>3116</v>
      </c>
      <c r="E101" s="1680" t="s">
        <v>140</v>
      </c>
      <c r="F101" s="1679" t="s">
        <v>3116</v>
      </c>
      <c r="G101" s="1680" t="s">
        <v>140</v>
      </c>
      <c r="H101" s="1679" t="s">
        <v>3115</v>
      </c>
      <c r="I101" s="1680" t="s">
        <v>140</v>
      </c>
      <c r="J101" s="1673"/>
    </row>
    <row r="102" spans="1:10" ht="16.5" thickBot="1">
      <c r="A102" s="1678" t="s">
        <v>3043</v>
      </c>
      <c r="B102" s="1679" t="s">
        <v>525</v>
      </c>
      <c r="C102" s="1679" t="s">
        <v>525</v>
      </c>
      <c r="D102" s="1679" t="s">
        <v>3117</v>
      </c>
      <c r="E102" s="1680" t="s">
        <v>140</v>
      </c>
      <c r="F102" s="1679" t="s">
        <v>3117</v>
      </c>
      <c r="G102" s="1680" t="s">
        <v>140</v>
      </c>
      <c r="H102" s="1679" t="s">
        <v>3116</v>
      </c>
      <c r="I102" s="1680" t="s">
        <v>140</v>
      </c>
      <c r="J102" s="1673"/>
    </row>
    <row r="103" spans="1:10" ht="16.5" thickBot="1">
      <c r="A103" s="1678" t="s">
        <v>3043</v>
      </c>
      <c r="B103" s="1679" t="s">
        <v>525</v>
      </c>
      <c r="C103" s="1679" t="s">
        <v>525</v>
      </c>
      <c r="D103" s="1679" t="s">
        <v>3118</v>
      </c>
      <c r="E103" s="1680" t="s">
        <v>140</v>
      </c>
      <c r="F103" s="1679" t="s">
        <v>3118</v>
      </c>
      <c r="G103" s="1680" t="s">
        <v>140</v>
      </c>
      <c r="H103" s="1679" t="s">
        <v>3117</v>
      </c>
      <c r="I103" s="1680" t="s">
        <v>140</v>
      </c>
      <c r="J103" s="1673"/>
    </row>
    <row r="104" spans="1:10" ht="16.5" thickBot="1">
      <c r="A104" s="1678" t="s">
        <v>3047</v>
      </c>
      <c r="B104" s="1679" t="s">
        <v>525</v>
      </c>
      <c r="C104" s="1679" t="s">
        <v>525</v>
      </c>
      <c r="D104" s="1679" t="s">
        <v>3119</v>
      </c>
      <c r="E104" s="1680" t="s">
        <v>140</v>
      </c>
      <c r="F104" s="1679" t="s">
        <v>3119</v>
      </c>
      <c r="G104" s="1680" t="s">
        <v>140</v>
      </c>
      <c r="H104" s="1679" t="s">
        <v>3118</v>
      </c>
      <c r="I104" s="1680" t="s">
        <v>140</v>
      </c>
      <c r="J104" s="1673"/>
    </row>
    <row r="105" spans="1:10" ht="18">
      <c r="A105" s="1684" t="s">
        <v>3049</v>
      </c>
      <c r="B105" s="1638"/>
      <c r="C105" s="1638"/>
      <c r="D105" s="1638"/>
      <c r="E105" s="1638"/>
      <c r="F105" s="1638"/>
      <c r="G105" s="1638"/>
      <c r="H105" s="1638"/>
      <c r="I105" s="1638"/>
      <c r="J105" s="1638"/>
    </row>
    <row r="106" ht="15">
      <c r="I106" s="988" t="s">
        <v>3120</v>
      </c>
    </row>
    <row r="109" spans="1:13" s="1688" customFormat="1" ht="30.75" customHeight="1">
      <c r="A109" s="1756" t="s">
        <v>2956</v>
      </c>
      <c r="B109" s="1756"/>
      <c r="C109" s="1756"/>
      <c r="D109" s="1756"/>
      <c r="E109" s="1756"/>
      <c r="F109" s="1756"/>
      <c r="G109" s="1756"/>
      <c r="H109" s="1756"/>
      <c r="I109" s="1756"/>
      <c r="J109" s="1686"/>
      <c r="K109" s="1687"/>
      <c r="L109" s="1687"/>
      <c r="M109" s="1687"/>
    </row>
    <row r="110" spans="1:13" s="1688" customFormat="1" ht="30.75" customHeight="1">
      <c r="A110" s="1756" t="s">
        <v>1157</v>
      </c>
      <c r="B110" s="1756"/>
      <c r="C110" s="1756"/>
      <c r="D110" s="1756"/>
      <c r="E110" s="1756"/>
      <c r="F110" s="1756"/>
      <c r="G110" s="1756"/>
      <c r="H110" s="1756"/>
      <c r="I110" s="1756"/>
      <c r="J110" s="1686"/>
      <c r="K110" s="1687"/>
      <c r="L110" s="1687"/>
      <c r="M110" s="1687"/>
    </row>
    <row r="111" spans="1:13" s="1688" customFormat="1" ht="23.25">
      <c r="A111" s="1756" t="s">
        <v>2957</v>
      </c>
      <c r="B111" s="1756"/>
      <c r="C111" s="1756"/>
      <c r="D111" s="1756"/>
      <c r="E111" s="1756"/>
      <c r="F111" s="1756"/>
      <c r="G111" s="1756"/>
      <c r="H111" s="1756"/>
      <c r="I111" s="1756"/>
      <c r="J111" s="1686"/>
      <c r="K111" s="1687"/>
      <c r="L111" s="1687"/>
      <c r="M111" s="1687"/>
    </row>
    <row r="112" spans="1:13" s="1688" customFormat="1" ht="23.25">
      <c r="A112" s="1685"/>
      <c r="B112" s="1685"/>
      <c r="C112" s="1685"/>
      <c r="D112" s="1685"/>
      <c r="E112" s="1685"/>
      <c r="F112" s="1685"/>
      <c r="G112" s="1685"/>
      <c r="H112" s="1685"/>
      <c r="I112" s="1685"/>
      <c r="J112" s="1686"/>
      <c r="K112" s="1687"/>
      <c r="L112" s="1687"/>
      <c r="M112" s="1687"/>
    </row>
    <row r="113" spans="1:13" s="1688" customFormat="1" ht="18">
      <c r="A113" s="1689" t="s">
        <v>2958</v>
      </c>
      <c r="B113" s="1686"/>
      <c r="C113" s="1686"/>
      <c r="D113" s="1686"/>
      <c r="E113" s="1686"/>
      <c r="F113" s="1686"/>
      <c r="G113" s="1686"/>
      <c r="H113" s="1690" t="s">
        <v>2959</v>
      </c>
      <c r="J113" s="1686"/>
      <c r="K113" s="1687"/>
      <c r="L113" s="1687"/>
      <c r="M113" s="1687"/>
    </row>
    <row r="114" spans="1:13" s="1688" customFormat="1" ht="18">
      <c r="A114" s="1690" t="s">
        <v>2960</v>
      </c>
      <c r="B114" s="1686"/>
      <c r="C114" s="1686"/>
      <c r="D114" s="1686"/>
      <c r="E114" s="1686"/>
      <c r="F114" s="1686"/>
      <c r="G114" s="1686"/>
      <c r="H114" s="1690" t="s">
        <v>2961</v>
      </c>
      <c r="J114" s="1686"/>
      <c r="K114" s="1687"/>
      <c r="L114" s="1687"/>
      <c r="M114" s="1687"/>
    </row>
    <row r="115" spans="1:13" s="1688" customFormat="1" ht="18">
      <c r="A115" s="1690"/>
      <c r="B115" s="1686"/>
      <c r="C115" s="1686"/>
      <c r="D115" s="1686"/>
      <c r="E115" s="1686"/>
      <c r="F115" s="1686"/>
      <c r="G115" s="1686"/>
      <c r="H115" s="1686"/>
      <c r="I115" s="1686"/>
      <c r="J115" s="1686"/>
      <c r="K115" s="1687"/>
      <c r="L115" s="1687"/>
      <c r="M115" s="1687"/>
    </row>
    <row r="116" spans="1:13" s="1688" customFormat="1" ht="35.25" customHeight="1">
      <c r="A116" s="1757" t="s">
        <v>2963</v>
      </c>
      <c r="B116" s="1757"/>
      <c r="C116" s="1757"/>
      <c r="D116" s="1757"/>
      <c r="E116" s="1757"/>
      <c r="F116" s="1757"/>
      <c r="G116" s="1757"/>
      <c r="H116" s="1757"/>
      <c r="I116" s="1757"/>
      <c r="J116" s="1686"/>
      <c r="K116" s="1687"/>
      <c r="L116" s="1687"/>
      <c r="M116" s="1687"/>
    </row>
    <row r="117" spans="1:13" s="1688" customFormat="1" ht="18">
      <c r="A117" s="1690" t="s">
        <v>3121</v>
      </c>
      <c r="B117" s="1686"/>
      <c r="C117" s="1686"/>
      <c r="D117" s="1686"/>
      <c r="E117" s="1686"/>
      <c r="F117" s="1686"/>
      <c r="G117" s="1686"/>
      <c r="H117" s="1686"/>
      <c r="I117" s="1686"/>
      <c r="J117" s="1686"/>
      <c r="K117" s="1687"/>
      <c r="L117" s="1687"/>
      <c r="M117" s="1687"/>
    </row>
    <row r="118" spans="1:13" s="1688" customFormat="1" ht="57" customHeight="1">
      <c r="A118" s="1758" t="s">
        <v>3122</v>
      </c>
      <c r="B118" s="1758"/>
      <c r="C118" s="1758"/>
      <c r="D118" s="1758"/>
      <c r="E118" s="1758"/>
      <c r="F118" s="1758"/>
      <c r="G118" s="1758"/>
      <c r="H118" s="1758"/>
      <c r="I118" s="1758"/>
      <c r="J118" s="1686"/>
      <c r="K118" s="1687"/>
      <c r="L118" s="1687"/>
      <c r="M118" s="1687"/>
    </row>
    <row r="119" spans="1:13" s="1688" customFormat="1" ht="121.5" customHeight="1">
      <c r="A119" s="1759" t="s">
        <v>3123</v>
      </c>
      <c r="B119" s="1759"/>
      <c r="C119" s="1759"/>
      <c r="D119" s="1759"/>
      <c r="E119" s="1759"/>
      <c r="F119" s="1759"/>
      <c r="G119" s="1759"/>
      <c r="H119" s="1759"/>
      <c r="I119" s="1759"/>
      <c r="J119" s="1686"/>
      <c r="K119" s="1687"/>
      <c r="L119" s="1687"/>
      <c r="M119" s="1687"/>
    </row>
    <row r="120" spans="1:13" s="1688" customFormat="1" ht="52.5" customHeight="1">
      <c r="A120" s="1741" t="s">
        <v>3124</v>
      </c>
      <c r="B120" s="1741"/>
      <c r="C120" s="1741"/>
      <c r="D120" s="1741"/>
      <c r="E120" s="1741"/>
      <c r="F120" s="1741"/>
      <c r="G120" s="1741"/>
      <c r="H120" s="1741"/>
      <c r="I120" s="1741"/>
      <c r="J120" s="1686"/>
      <c r="K120" s="1687"/>
      <c r="L120" s="1687"/>
      <c r="M120" s="1687"/>
    </row>
    <row r="121" spans="1:13" s="1688" customFormat="1" ht="40.5" customHeight="1">
      <c r="A121" s="1741" t="s">
        <v>3125</v>
      </c>
      <c r="B121" s="1741"/>
      <c r="C121" s="1741"/>
      <c r="D121" s="1741"/>
      <c r="E121" s="1741"/>
      <c r="F121" s="1741"/>
      <c r="G121" s="1741"/>
      <c r="H121" s="1741"/>
      <c r="I121" s="1741"/>
      <c r="J121" s="1686"/>
      <c r="K121" s="1687"/>
      <c r="L121" s="1687"/>
      <c r="M121" s="1687"/>
    </row>
    <row r="122" spans="1:13" s="1688" customFormat="1" ht="49.5" customHeight="1">
      <c r="A122" s="1758" t="s">
        <v>3126</v>
      </c>
      <c r="B122" s="1758"/>
      <c r="C122" s="1758"/>
      <c r="D122" s="1758"/>
      <c r="E122" s="1758"/>
      <c r="F122" s="1758"/>
      <c r="G122" s="1758"/>
      <c r="H122" s="1758"/>
      <c r="I122" s="1758"/>
      <c r="J122" s="1686"/>
      <c r="K122" s="1687"/>
      <c r="L122" s="1687"/>
      <c r="M122" s="1687"/>
    </row>
    <row r="123" spans="1:13" s="1688" customFormat="1" ht="96.75" customHeight="1">
      <c r="A123" s="1741" t="s">
        <v>3127</v>
      </c>
      <c r="B123" s="1741"/>
      <c r="C123" s="1741"/>
      <c r="D123" s="1741"/>
      <c r="E123" s="1741"/>
      <c r="F123" s="1741"/>
      <c r="G123" s="1741"/>
      <c r="H123" s="1741"/>
      <c r="I123" s="1741"/>
      <c r="J123" s="1686"/>
      <c r="K123" s="1687"/>
      <c r="L123" s="1687"/>
      <c r="M123" s="1687"/>
    </row>
    <row r="124" spans="1:13" s="1688" customFormat="1" ht="36.75" customHeight="1" thickBot="1">
      <c r="A124" s="1760" t="s">
        <v>3060</v>
      </c>
      <c r="B124" s="1760"/>
      <c r="C124" s="1760"/>
      <c r="D124" s="1760"/>
      <c r="E124" s="1760"/>
      <c r="F124" s="1760"/>
      <c r="G124" s="1760"/>
      <c r="H124" s="1760"/>
      <c r="I124" s="1691"/>
      <c r="J124" s="1686"/>
      <c r="K124" s="1687"/>
      <c r="L124" s="1687"/>
      <c r="M124" s="1687"/>
    </row>
    <row r="125" spans="1:10" ht="16.5" customHeight="1" thickBot="1">
      <c r="A125" s="1750" t="s">
        <v>2969</v>
      </c>
      <c r="B125" s="1746" t="s">
        <v>3061</v>
      </c>
      <c r="C125" s="1762"/>
      <c r="D125" s="1762"/>
      <c r="E125" s="1762"/>
      <c r="F125" s="1762"/>
      <c r="G125" s="1747"/>
      <c r="H125" s="1763" t="s">
        <v>3062</v>
      </c>
      <c r="I125" s="1764"/>
      <c r="J125" s="1673"/>
    </row>
    <row r="126" spans="1:10" ht="16.5" customHeight="1" thickBot="1">
      <c r="A126" s="1761"/>
      <c r="B126" s="1746" t="s">
        <v>3063</v>
      </c>
      <c r="C126" s="1747"/>
      <c r="D126" s="1746" t="s">
        <v>3064</v>
      </c>
      <c r="E126" s="1747"/>
      <c r="F126" s="1746" t="s">
        <v>3065</v>
      </c>
      <c r="G126" s="1747"/>
      <c r="H126" s="1765"/>
      <c r="I126" s="1766"/>
      <c r="J126" s="1673"/>
    </row>
    <row r="127" spans="1:10" ht="12.75" customHeight="1">
      <c r="A127" s="1761"/>
      <c r="B127" s="1750" t="s">
        <v>2970</v>
      </c>
      <c r="C127" s="1750" t="s">
        <v>3128</v>
      </c>
      <c r="D127" s="1750" t="s">
        <v>2970</v>
      </c>
      <c r="E127" s="1750" t="s">
        <v>3129</v>
      </c>
      <c r="F127" s="1750" t="s">
        <v>2970</v>
      </c>
      <c r="G127" s="1750" t="s">
        <v>3130</v>
      </c>
      <c r="H127" s="1750" t="s">
        <v>2970</v>
      </c>
      <c r="I127" s="1750" t="s">
        <v>3131</v>
      </c>
      <c r="J127" s="1673"/>
    </row>
    <row r="128" spans="1:10" ht="13.5" customHeight="1" thickBot="1">
      <c r="A128" s="1751"/>
      <c r="B128" s="1751"/>
      <c r="C128" s="1751"/>
      <c r="D128" s="1751"/>
      <c r="E128" s="1751"/>
      <c r="F128" s="1751"/>
      <c r="G128" s="1751"/>
      <c r="H128" s="1751"/>
      <c r="I128" s="1751"/>
      <c r="J128" s="1673"/>
    </row>
    <row r="129" spans="1:10" ht="18.75" thickBot="1">
      <c r="A129" s="1678" t="s">
        <v>3070</v>
      </c>
      <c r="B129" s="1679" t="s">
        <v>3071</v>
      </c>
      <c r="C129" s="1680" t="s">
        <v>140</v>
      </c>
      <c r="D129" s="1681" t="s">
        <v>525</v>
      </c>
      <c r="E129" s="1681" t="s">
        <v>525</v>
      </c>
      <c r="F129" s="1681" t="s">
        <v>525</v>
      </c>
      <c r="G129" s="1681" t="s">
        <v>525</v>
      </c>
      <c r="H129" s="1729" t="s">
        <v>3132</v>
      </c>
      <c r="I129" s="1731"/>
      <c r="J129" s="1673"/>
    </row>
    <row r="130" spans="1:10" ht="16.5" thickBot="1">
      <c r="A130" s="1678" t="s">
        <v>3073</v>
      </c>
      <c r="B130" s="1679" t="s">
        <v>3074</v>
      </c>
      <c r="C130" s="1680" t="s">
        <v>140</v>
      </c>
      <c r="D130" s="1681" t="s">
        <v>525</v>
      </c>
      <c r="E130" s="1681" t="s">
        <v>525</v>
      </c>
      <c r="F130" s="1681" t="s">
        <v>525</v>
      </c>
      <c r="G130" s="1681" t="s">
        <v>525</v>
      </c>
      <c r="H130" s="1679" t="s">
        <v>3071</v>
      </c>
      <c r="I130" s="1680" t="s">
        <v>140</v>
      </c>
      <c r="J130" s="1673"/>
    </row>
    <row r="131" spans="1:10" ht="16.5" thickBot="1">
      <c r="A131" s="1678" t="s">
        <v>2982</v>
      </c>
      <c r="B131" s="1679" t="s">
        <v>3075</v>
      </c>
      <c r="C131" s="1680" t="s">
        <v>140</v>
      </c>
      <c r="D131" s="1679" t="s">
        <v>3075</v>
      </c>
      <c r="E131" s="1680" t="s">
        <v>140</v>
      </c>
      <c r="F131" s="1681" t="s">
        <v>3075</v>
      </c>
      <c r="G131" s="1680" t="s">
        <v>140</v>
      </c>
      <c r="H131" s="1679" t="s">
        <v>3074</v>
      </c>
      <c r="I131" s="1680" t="s">
        <v>140</v>
      </c>
      <c r="J131" s="1673"/>
    </row>
    <row r="132" spans="1:10" ht="16.5" thickBot="1">
      <c r="A132" s="1678" t="s">
        <v>3076</v>
      </c>
      <c r="B132" s="1679" t="s">
        <v>3077</v>
      </c>
      <c r="C132" s="1680" t="s">
        <v>140</v>
      </c>
      <c r="D132" s="1679" t="s">
        <v>3077</v>
      </c>
      <c r="E132" s="1680" t="s">
        <v>140</v>
      </c>
      <c r="F132" s="1681" t="s">
        <v>3077</v>
      </c>
      <c r="G132" s="1680" t="s">
        <v>140</v>
      </c>
      <c r="H132" s="1679" t="s">
        <v>3075</v>
      </c>
      <c r="I132" s="1680" t="s">
        <v>140</v>
      </c>
      <c r="J132" s="1673"/>
    </row>
    <row r="133" spans="1:10" ht="16.5" thickBot="1">
      <c r="A133" s="1678" t="s">
        <v>2976</v>
      </c>
      <c r="B133" s="1679" t="s">
        <v>3078</v>
      </c>
      <c r="C133" s="1680" t="s">
        <v>140</v>
      </c>
      <c r="D133" s="1679" t="s">
        <v>3078</v>
      </c>
      <c r="E133" s="1680" t="s">
        <v>140</v>
      </c>
      <c r="F133" s="1681" t="s">
        <v>3078</v>
      </c>
      <c r="G133" s="1680" t="s">
        <v>140</v>
      </c>
      <c r="H133" s="1679" t="s">
        <v>3077</v>
      </c>
      <c r="I133" s="1680" t="s">
        <v>140</v>
      </c>
      <c r="J133" s="1673"/>
    </row>
    <row r="134" spans="1:10" ht="16.5" thickBot="1">
      <c r="A134" s="1678" t="s">
        <v>2980</v>
      </c>
      <c r="B134" s="1679" t="s">
        <v>3079</v>
      </c>
      <c r="C134" s="1680" t="s">
        <v>140</v>
      </c>
      <c r="D134" s="1679" t="s">
        <v>3079</v>
      </c>
      <c r="E134" s="1680" t="s">
        <v>140</v>
      </c>
      <c r="F134" s="1681" t="s">
        <v>3079</v>
      </c>
      <c r="G134" s="1680" t="s">
        <v>140</v>
      </c>
      <c r="H134" s="1679" t="s">
        <v>3078</v>
      </c>
      <c r="I134" s="1680" t="s">
        <v>140</v>
      </c>
      <c r="J134" s="1673"/>
    </row>
    <row r="135" spans="1:10" ht="16.5" thickBot="1">
      <c r="A135" s="1678" t="s">
        <v>3080</v>
      </c>
      <c r="B135" s="1679" t="s">
        <v>3081</v>
      </c>
      <c r="C135" s="1680" t="s">
        <v>140</v>
      </c>
      <c r="D135" s="1679" t="s">
        <v>3081</v>
      </c>
      <c r="E135" s="1680" t="s">
        <v>140</v>
      </c>
      <c r="F135" s="1681" t="s">
        <v>3081</v>
      </c>
      <c r="G135" s="1680" t="s">
        <v>140</v>
      </c>
      <c r="H135" s="1679" t="s">
        <v>3079</v>
      </c>
      <c r="I135" s="1680" t="s">
        <v>140</v>
      </c>
      <c r="J135" s="1673"/>
    </row>
    <row r="136" spans="1:10" ht="16.5" thickBot="1">
      <c r="A136" s="1678" t="s">
        <v>3082</v>
      </c>
      <c r="B136" s="1679" t="s">
        <v>3083</v>
      </c>
      <c r="C136" s="1680" t="s">
        <v>140</v>
      </c>
      <c r="D136" s="1679" t="s">
        <v>3083</v>
      </c>
      <c r="E136" s="1680" t="s">
        <v>140</v>
      </c>
      <c r="F136" s="1681" t="s">
        <v>3083</v>
      </c>
      <c r="G136" s="1680" t="s">
        <v>140</v>
      </c>
      <c r="H136" s="1679" t="s">
        <v>3081</v>
      </c>
      <c r="I136" s="1680" t="s">
        <v>140</v>
      </c>
      <c r="J136" s="1673"/>
    </row>
    <row r="137" spans="1:10" ht="16.5" thickBot="1">
      <c r="A137" s="1678" t="s">
        <v>3084</v>
      </c>
      <c r="B137" s="1679" t="s">
        <v>3085</v>
      </c>
      <c r="C137" s="1680" t="s">
        <v>140</v>
      </c>
      <c r="D137" s="1679" t="s">
        <v>3085</v>
      </c>
      <c r="E137" s="1680" t="s">
        <v>140</v>
      </c>
      <c r="F137" s="1681" t="s">
        <v>3085</v>
      </c>
      <c r="G137" s="1680" t="s">
        <v>140</v>
      </c>
      <c r="H137" s="1679" t="s">
        <v>3083</v>
      </c>
      <c r="I137" s="1680" t="s">
        <v>140</v>
      </c>
      <c r="J137" s="1673"/>
    </row>
    <row r="138" spans="1:10" ht="16.5" thickBot="1">
      <c r="A138" s="1678" t="s">
        <v>3086</v>
      </c>
      <c r="B138" s="1679" t="s">
        <v>3087</v>
      </c>
      <c r="C138" s="1680" t="s">
        <v>140</v>
      </c>
      <c r="D138" s="1679" t="s">
        <v>3088</v>
      </c>
      <c r="E138" s="1680" t="s">
        <v>140</v>
      </c>
      <c r="F138" s="1681" t="s">
        <v>3088</v>
      </c>
      <c r="G138" s="1680" t="s">
        <v>140</v>
      </c>
      <c r="H138" s="1679" t="s">
        <v>3085</v>
      </c>
      <c r="I138" s="1680" t="s">
        <v>140</v>
      </c>
      <c r="J138" s="1673"/>
    </row>
    <row r="139" spans="1:10" ht="16.5" thickBot="1">
      <c r="A139" s="1678" t="s">
        <v>3089</v>
      </c>
      <c r="B139" s="1679" t="s">
        <v>3090</v>
      </c>
      <c r="C139" s="1680" t="s">
        <v>140</v>
      </c>
      <c r="D139" s="1679" t="s">
        <v>3090</v>
      </c>
      <c r="E139" s="1680" t="s">
        <v>140</v>
      </c>
      <c r="F139" s="1681" t="s">
        <v>3090</v>
      </c>
      <c r="G139" s="1680" t="s">
        <v>140</v>
      </c>
      <c r="H139" s="1679" t="s">
        <v>3087</v>
      </c>
      <c r="I139" s="1680" t="s">
        <v>140</v>
      </c>
      <c r="J139" s="1673"/>
    </row>
    <row r="140" spans="1:10" ht="16.5" thickBot="1">
      <c r="A140" s="1678" t="s">
        <v>3091</v>
      </c>
      <c r="B140" s="1679" t="s">
        <v>3092</v>
      </c>
      <c r="C140" s="1680" t="s">
        <v>140</v>
      </c>
      <c r="D140" s="1679" t="s">
        <v>3092</v>
      </c>
      <c r="E140" s="1680" t="s">
        <v>140</v>
      </c>
      <c r="F140" s="1681" t="s">
        <v>3092</v>
      </c>
      <c r="G140" s="1680" t="s">
        <v>140</v>
      </c>
      <c r="H140" s="1679" t="s">
        <v>3090</v>
      </c>
      <c r="I140" s="1680" t="s">
        <v>140</v>
      </c>
      <c r="J140" s="1673"/>
    </row>
    <row r="141" spans="1:10" ht="16.5" thickBot="1">
      <c r="A141" s="1678" t="s">
        <v>3015</v>
      </c>
      <c r="B141" s="1679" t="s">
        <v>3093</v>
      </c>
      <c r="C141" s="1680" t="s">
        <v>140</v>
      </c>
      <c r="D141" s="1679" t="s">
        <v>3093</v>
      </c>
      <c r="E141" s="1680" t="s">
        <v>140</v>
      </c>
      <c r="F141" s="1681" t="s">
        <v>3093</v>
      </c>
      <c r="G141" s="1680" t="s">
        <v>140</v>
      </c>
      <c r="H141" s="1679" t="s">
        <v>3092</v>
      </c>
      <c r="I141" s="1680" t="s">
        <v>140</v>
      </c>
      <c r="J141" s="1673"/>
    </row>
    <row r="142" spans="1:10" ht="16.5" thickBot="1">
      <c r="A142" s="1678" t="s">
        <v>3095</v>
      </c>
      <c r="B142" s="1679" t="s">
        <v>3096</v>
      </c>
      <c r="C142" s="1680" t="s">
        <v>140</v>
      </c>
      <c r="D142" s="1679" t="s">
        <v>3096</v>
      </c>
      <c r="E142" s="1680" t="s">
        <v>140</v>
      </c>
      <c r="F142" s="1681" t="s">
        <v>3096</v>
      </c>
      <c r="G142" s="1680" t="s">
        <v>140</v>
      </c>
      <c r="H142" s="1679" t="s">
        <v>3093</v>
      </c>
      <c r="I142" s="1680" t="s">
        <v>140</v>
      </c>
      <c r="J142" s="1673"/>
    </row>
    <row r="143" spans="1:10" ht="16.5" thickBot="1">
      <c r="A143" s="1678" t="s">
        <v>3097</v>
      </c>
      <c r="B143" s="1679" t="s">
        <v>525</v>
      </c>
      <c r="C143" s="1679" t="s">
        <v>525</v>
      </c>
      <c r="D143" s="1681" t="s">
        <v>3098</v>
      </c>
      <c r="E143" s="1680" t="s">
        <v>140</v>
      </c>
      <c r="F143" s="1681" t="s">
        <v>3098</v>
      </c>
      <c r="G143" s="1680" t="s">
        <v>140</v>
      </c>
      <c r="H143" s="1679" t="s">
        <v>3096</v>
      </c>
      <c r="I143" s="1680" t="s">
        <v>140</v>
      </c>
      <c r="J143" s="1673"/>
    </row>
    <row r="144" spans="1:10" ht="18.75" thickBot="1">
      <c r="A144" s="1678"/>
      <c r="B144" s="1679" t="s">
        <v>525</v>
      </c>
      <c r="C144" s="1679" t="s">
        <v>525</v>
      </c>
      <c r="D144" s="1679"/>
      <c r="E144" s="1682" t="s">
        <v>3099</v>
      </c>
      <c r="F144" s="1679"/>
      <c r="G144" s="1682"/>
      <c r="H144" s="1729" t="s">
        <v>3133</v>
      </c>
      <c r="I144" s="1731"/>
      <c r="J144" s="1673"/>
    </row>
    <row r="145" spans="1:10" ht="16.5" thickBot="1">
      <c r="A145" s="1678" t="s">
        <v>3101</v>
      </c>
      <c r="B145" s="1679" t="s">
        <v>525</v>
      </c>
      <c r="C145" s="1679" t="s">
        <v>525</v>
      </c>
      <c r="D145" s="1679" t="s">
        <v>3102</v>
      </c>
      <c r="E145" s="1680" t="s">
        <v>140</v>
      </c>
      <c r="F145" s="1681" t="s">
        <v>3102</v>
      </c>
      <c r="G145" s="1680" t="s">
        <v>140</v>
      </c>
      <c r="H145" s="1679" t="s">
        <v>3098</v>
      </c>
      <c r="I145" s="1680" t="s">
        <v>140</v>
      </c>
      <c r="J145" s="1673"/>
    </row>
    <row r="146" spans="1:10" ht="16.5" thickBot="1">
      <c r="A146" s="1678" t="s">
        <v>3103</v>
      </c>
      <c r="B146" s="1679" t="s">
        <v>525</v>
      </c>
      <c r="C146" s="1679" t="s">
        <v>525</v>
      </c>
      <c r="D146" s="1679" t="s">
        <v>3104</v>
      </c>
      <c r="E146" s="1680" t="s">
        <v>140</v>
      </c>
      <c r="F146" s="1681" t="s">
        <v>3104</v>
      </c>
      <c r="G146" s="1680" t="s">
        <v>140</v>
      </c>
      <c r="H146" s="1679" t="s">
        <v>3102</v>
      </c>
      <c r="I146" s="1680" t="s">
        <v>140</v>
      </c>
      <c r="J146" s="1673"/>
    </row>
    <row r="147" spans="1:10" ht="16.5" thickBot="1">
      <c r="A147" s="1678" t="s">
        <v>3105</v>
      </c>
      <c r="B147" s="1679" t="s">
        <v>525</v>
      </c>
      <c r="C147" s="1679" t="s">
        <v>525</v>
      </c>
      <c r="D147" s="1679" t="s">
        <v>3106</v>
      </c>
      <c r="E147" s="1680" t="s">
        <v>140</v>
      </c>
      <c r="F147" s="1681" t="s">
        <v>3106</v>
      </c>
      <c r="G147" s="1680" t="s">
        <v>140</v>
      </c>
      <c r="H147" s="1679" t="s">
        <v>3104</v>
      </c>
      <c r="I147" s="1680" t="s">
        <v>140</v>
      </c>
      <c r="J147" s="1673"/>
    </row>
    <row r="148" spans="1:10" ht="16.5" thickBot="1">
      <c r="A148" s="1678" t="s">
        <v>3107</v>
      </c>
      <c r="B148" s="1679" t="s">
        <v>525</v>
      </c>
      <c r="C148" s="1679" t="s">
        <v>525</v>
      </c>
      <c r="D148" s="1679" t="s">
        <v>3108</v>
      </c>
      <c r="E148" s="1680" t="s">
        <v>140</v>
      </c>
      <c r="F148" s="1681" t="s">
        <v>3108</v>
      </c>
      <c r="G148" s="1680" t="s">
        <v>140</v>
      </c>
      <c r="H148" s="1679" t="s">
        <v>3106</v>
      </c>
      <c r="I148" s="1680" t="s">
        <v>140</v>
      </c>
      <c r="J148" s="1673"/>
    </row>
    <row r="149" spans="1:10" ht="16.5" thickBot="1">
      <c r="A149" s="1678" t="s">
        <v>3109</v>
      </c>
      <c r="B149" s="1679" t="s">
        <v>525</v>
      </c>
      <c r="C149" s="1679" t="s">
        <v>525</v>
      </c>
      <c r="D149" s="1679" t="s">
        <v>3110</v>
      </c>
      <c r="E149" s="1680" t="s">
        <v>140</v>
      </c>
      <c r="F149" s="1681" t="s">
        <v>3110</v>
      </c>
      <c r="G149" s="1680" t="s">
        <v>140</v>
      </c>
      <c r="H149" s="1679" t="s">
        <v>3108</v>
      </c>
      <c r="I149" s="1680" t="s">
        <v>140</v>
      </c>
      <c r="J149" s="1673"/>
    </row>
    <row r="150" spans="1:10" ht="16.5" thickBot="1">
      <c r="A150" s="1678" t="s">
        <v>3031</v>
      </c>
      <c r="B150" s="1679" t="s">
        <v>525</v>
      </c>
      <c r="C150" s="1679" t="s">
        <v>525</v>
      </c>
      <c r="D150" s="1679" t="s">
        <v>3111</v>
      </c>
      <c r="E150" s="1680" t="s">
        <v>140</v>
      </c>
      <c r="F150" s="1681" t="s">
        <v>3111</v>
      </c>
      <c r="G150" s="1680" t="s">
        <v>140</v>
      </c>
      <c r="H150" s="1679" t="s">
        <v>3110</v>
      </c>
      <c r="I150" s="1680" t="s">
        <v>140</v>
      </c>
      <c r="J150" s="1673"/>
    </row>
    <row r="151" spans="1:10" ht="16.5" thickBot="1">
      <c r="A151" s="1678" t="s">
        <v>3033</v>
      </c>
      <c r="B151" s="1679" t="s">
        <v>525</v>
      </c>
      <c r="C151" s="1679" t="s">
        <v>525</v>
      </c>
      <c r="D151" s="1679" t="s">
        <v>3112</v>
      </c>
      <c r="E151" s="1680" t="s">
        <v>140</v>
      </c>
      <c r="F151" s="1692" t="s">
        <v>3112</v>
      </c>
      <c r="G151" s="1680" t="s">
        <v>140</v>
      </c>
      <c r="H151" s="1679" t="s">
        <v>3111</v>
      </c>
      <c r="I151" s="1680" t="s">
        <v>140</v>
      </c>
      <c r="J151" s="1673"/>
    </row>
    <row r="152" spans="1:10" ht="16.5" customHeight="1" thickBot="1">
      <c r="A152" s="1748" t="s">
        <v>3035</v>
      </c>
      <c r="B152" s="1750" t="s">
        <v>525</v>
      </c>
      <c r="C152" s="1750" t="s">
        <v>525</v>
      </c>
      <c r="D152" s="1767" t="s">
        <v>3113</v>
      </c>
      <c r="E152" s="1768"/>
      <c r="F152" s="1768"/>
      <c r="G152" s="1769"/>
      <c r="H152" s="1679" t="s">
        <v>3112</v>
      </c>
      <c r="I152" s="1680" t="s">
        <v>140</v>
      </c>
      <c r="J152" s="1673"/>
    </row>
    <row r="153" spans="1:10" ht="16.5" customHeight="1" thickBot="1">
      <c r="A153" s="1749"/>
      <c r="B153" s="1751"/>
      <c r="C153" s="1751"/>
      <c r="D153" s="1679" t="s">
        <v>3115</v>
      </c>
      <c r="E153" s="1680" t="s">
        <v>140</v>
      </c>
      <c r="F153" s="1679" t="s">
        <v>3115</v>
      </c>
      <c r="G153" s="1680" t="s">
        <v>140</v>
      </c>
      <c r="H153" s="1754" t="s">
        <v>3113</v>
      </c>
      <c r="I153" s="1755"/>
      <c r="J153" s="1673"/>
    </row>
    <row r="154" spans="1:10" ht="16.5" thickBot="1">
      <c r="A154" s="1678" t="s">
        <v>3039</v>
      </c>
      <c r="B154" s="1679" t="s">
        <v>525</v>
      </c>
      <c r="C154" s="1679" t="s">
        <v>525</v>
      </c>
      <c r="D154" s="1679" t="s">
        <v>3116</v>
      </c>
      <c r="E154" s="1680" t="s">
        <v>140</v>
      </c>
      <c r="F154" s="1679" t="s">
        <v>3116</v>
      </c>
      <c r="G154" s="1680" t="s">
        <v>140</v>
      </c>
      <c r="H154" s="1679" t="s">
        <v>3115</v>
      </c>
      <c r="I154" s="1680" t="s">
        <v>140</v>
      </c>
      <c r="J154" s="1673"/>
    </row>
    <row r="155" spans="1:10" ht="16.5" thickBot="1">
      <c r="A155" s="1678" t="s">
        <v>3043</v>
      </c>
      <c r="B155" s="1679" t="s">
        <v>525</v>
      </c>
      <c r="C155" s="1679" t="s">
        <v>525</v>
      </c>
      <c r="D155" s="1679" t="s">
        <v>3117</v>
      </c>
      <c r="E155" s="1680" t="s">
        <v>140</v>
      </c>
      <c r="F155" s="1679" t="s">
        <v>3117</v>
      </c>
      <c r="G155" s="1680" t="s">
        <v>140</v>
      </c>
      <c r="H155" s="1679" t="s">
        <v>3116</v>
      </c>
      <c r="I155" s="1680" t="s">
        <v>140</v>
      </c>
      <c r="J155" s="1673"/>
    </row>
    <row r="156" spans="1:10" ht="16.5" thickBot="1">
      <c r="A156" s="1678" t="s">
        <v>3043</v>
      </c>
      <c r="B156" s="1679" t="s">
        <v>525</v>
      </c>
      <c r="C156" s="1679" t="s">
        <v>525</v>
      </c>
      <c r="D156" s="1679" t="s">
        <v>3118</v>
      </c>
      <c r="E156" s="1680" t="s">
        <v>140</v>
      </c>
      <c r="F156" s="1679" t="s">
        <v>3118</v>
      </c>
      <c r="G156" s="1680" t="s">
        <v>140</v>
      </c>
      <c r="H156" s="1679" t="s">
        <v>3117</v>
      </c>
      <c r="I156" s="1680" t="s">
        <v>140</v>
      </c>
      <c r="J156" s="1673"/>
    </row>
    <row r="157" spans="1:10" ht="16.5" thickBot="1">
      <c r="A157" s="1678" t="s">
        <v>3047</v>
      </c>
      <c r="B157" s="1679" t="s">
        <v>525</v>
      </c>
      <c r="C157" s="1679" t="s">
        <v>525</v>
      </c>
      <c r="D157" s="1679" t="s">
        <v>3119</v>
      </c>
      <c r="E157" s="1680" t="s">
        <v>140</v>
      </c>
      <c r="F157" s="1679" t="s">
        <v>3119</v>
      </c>
      <c r="G157" s="1680" t="s">
        <v>140</v>
      </c>
      <c r="H157" s="1679" t="s">
        <v>3118</v>
      </c>
      <c r="I157" s="1680" t="s">
        <v>140</v>
      </c>
      <c r="J157" s="1673"/>
    </row>
    <row r="158" spans="1:10" ht="16.5" customHeight="1" thickBot="1">
      <c r="A158" s="1678"/>
      <c r="B158" s="1679" t="s">
        <v>525</v>
      </c>
      <c r="C158" s="1679" t="s">
        <v>525</v>
      </c>
      <c r="D158" s="1679"/>
      <c r="E158" s="1682"/>
      <c r="F158" s="1754" t="s">
        <v>3114</v>
      </c>
      <c r="G158" s="1755"/>
      <c r="H158" s="1746" t="s">
        <v>3134</v>
      </c>
      <c r="I158" s="1747"/>
      <c r="J158" s="1673"/>
    </row>
    <row r="159" spans="1:10" ht="16.5" customHeight="1" thickBot="1">
      <c r="A159" s="1678" t="s">
        <v>3035</v>
      </c>
      <c r="B159" s="1679" t="s">
        <v>525</v>
      </c>
      <c r="C159" s="1679" t="s">
        <v>525</v>
      </c>
      <c r="D159" s="1679" t="s">
        <v>525</v>
      </c>
      <c r="E159" s="1679" t="s">
        <v>525</v>
      </c>
      <c r="F159" s="1679" t="s">
        <v>3115</v>
      </c>
      <c r="G159" s="1680" t="s">
        <v>140</v>
      </c>
      <c r="H159" s="1754" t="s">
        <v>3135</v>
      </c>
      <c r="I159" s="1755"/>
      <c r="J159" s="1673"/>
    </row>
    <row r="160" spans="1:10" ht="16.5" thickBot="1">
      <c r="A160" s="1678" t="s">
        <v>3039</v>
      </c>
      <c r="B160" s="1679" t="s">
        <v>525</v>
      </c>
      <c r="C160" s="1679" t="s">
        <v>525</v>
      </c>
      <c r="D160" s="1679" t="s">
        <v>525</v>
      </c>
      <c r="E160" s="1679" t="s">
        <v>525</v>
      </c>
      <c r="F160" s="1679" t="s">
        <v>3116</v>
      </c>
      <c r="G160" s="1680" t="s">
        <v>140</v>
      </c>
      <c r="H160" s="1679" t="s">
        <v>3115</v>
      </c>
      <c r="I160" s="1680" t="s">
        <v>140</v>
      </c>
      <c r="J160" s="1673"/>
    </row>
    <row r="161" spans="1:10" ht="16.5" thickBot="1">
      <c r="A161" s="1678" t="s">
        <v>3043</v>
      </c>
      <c r="B161" s="1679" t="s">
        <v>525</v>
      </c>
      <c r="C161" s="1679" t="s">
        <v>525</v>
      </c>
      <c r="D161" s="1679" t="s">
        <v>525</v>
      </c>
      <c r="E161" s="1679" t="s">
        <v>525</v>
      </c>
      <c r="F161" s="1679" t="s">
        <v>3117</v>
      </c>
      <c r="G161" s="1680" t="s">
        <v>140</v>
      </c>
      <c r="H161" s="1679" t="s">
        <v>3116</v>
      </c>
      <c r="I161" s="1680" t="s">
        <v>140</v>
      </c>
      <c r="J161" s="1673"/>
    </row>
    <row r="162" spans="1:10" ht="16.5" thickBot="1">
      <c r="A162" s="1678" t="s">
        <v>3043</v>
      </c>
      <c r="B162" s="1679" t="s">
        <v>525</v>
      </c>
      <c r="C162" s="1679" t="s">
        <v>525</v>
      </c>
      <c r="D162" s="1679" t="s">
        <v>525</v>
      </c>
      <c r="E162" s="1679" t="s">
        <v>525</v>
      </c>
      <c r="F162" s="1679" t="s">
        <v>3118</v>
      </c>
      <c r="G162" s="1680" t="s">
        <v>140</v>
      </c>
      <c r="H162" s="1679" t="s">
        <v>3117</v>
      </c>
      <c r="I162" s="1680" t="s">
        <v>140</v>
      </c>
      <c r="J162" s="1673"/>
    </row>
    <row r="163" spans="1:10" ht="16.5" thickBot="1">
      <c r="A163" s="1678" t="s">
        <v>3047</v>
      </c>
      <c r="B163" s="1679" t="s">
        <v>525</v>
      </c>
      <c r="C163" s="1679" t="s">
        <v>525</v>
      </c>
      <c r="D163" s="1679" t="s">
        <v>525</v>
      </c>
      <c r="E163" s="1679" t="s">
        <v>525</v>
      </c>
      <c r="F163" s="1679" t="s">
        <v>525</v>
      </c>
      <c r="G163" s="1679" t="s">
        <v>525</v>
      </c>
      <c r="H163" s="1679" t="s">
        <v>3118</v>
      </c>
      <c r="I163" s="1680" t="s">
        <v>140</v>
      </c>
      <c r="J163" s="1673"/>
    </row>
    <row r="164" spans="1:10" ht="18">
      <c r="A164" s="1684" t="s">
        <v>3136</v>
      </c>
      <c r="B164" s="1638"/>
      <c r="C164" s="1638"/>
      <c r="D164" s="1638"/>
      <c r="E164" s="1638"/>
      <c r="F164" s="1638"/>
      <c r="G164" s="1638"/>
      <c r="H164" s="1638"/>
      <c r="I164" s="1638"/>
      <c r="J164" s="1638"/>
    </row>
  </sheetData>
  <sheetProtection/>
  <mergeCells count="96">
    <mergeCell ref="F158:G158"/>
    <mergeCell ref="H158:I158"/>
    <mergeCell ref="H159:I159"/>
    <mergeCell ref="H129:I129"/>
    <mergeCell ref="H144:I144"/>
    <mergeCell ref="A152:A153"/>
    <mergeCell ref="B152:B153"/>
    <mergeCell ref="C152:C153"/>
    <mergeCell ref="D152:G152"/>
    <mergeCell ref="H153:I153"/>
    <mergeCell ref="F126:G126"/>
    <mergeCell ref="H126:I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A120:I120"/>
    <mergeCell ref="A121:I121"/>
    <mergeCell ref="A122:I122"/>
    <mergeCell ref="A123:I123"/>
    <mergeCell ref="A124:H124"/>
    <mergeCell ref="A125:A128"/>
    <mergeCell ref="B125:G125"/>
    <mergeCell ref="H125:I125"/>
    <mergeCell ref="B126:C126"/>
    <mergeCell ref="D126:E126"/>
    <mergeCell ref="A109:I109"/>
    <mergeCell ref="A110:I110"/>
    <mergeCell ref="A111:I111"/>
    <mergeCell ref="A116:I116"/>
    <mergeCell ref="A118:I118"/>
    <mergeCell ref="A119:I119"/>
    <mergeCell ref="I74:I75"/>
    <mergeCell ref="H76:I76"/>
    <mergeCell ref="H91:I91"/>
    <mergeCell ref="A99:A100"/>
    <mergeCell ref="B99:B100"/>
    <mergeCell ref="C99:C100"/>
    <mergeCell ref="D99:E99"/>
    <mergeCell ref="F99:G99"/>
    <mergeCell ref="H100:I100"/>
    <mergeCell ref="C74:C75"/>
    <mergeCell ref="D74:D75"/>
    <mergeCell ref="E74:E75"/>
    <mergeCell ref="F74:F75"/>
    <mergeCell ref="G74:G75"/>
    <mergeCell ref="H74:H75"/>
    <mergeCell ref="A68:I68"/>
    <mergeCell ref="A69:I69"/>
    <mergeCell ref="A71:I71"/>
    <mergeCell ref="A72:A75"/>
    <mergeCell ref="B72:G72"/>
    <mergeCell ref="H72:I73"/>
    <mergeCell ref="B73:C73"/>
    <mergeCell ref="D73:E73"/>
    <mergeCell ref="F73:G73"/>
    <mergeCell ref="B74:B75"/>
    <mergeCell ref="A62:I62"/>
    <mergeCell ref="A63:I63"/>
    <mergeCell ref="A64:I64"/>
    <mergeCell ref="A65:I65"/>
    <mergeCell ref="A66:I66"/>
    <mergeCell ref="A67:I67"/>
    <mergeCell ref="A50:I50"/>
    <mergeCell ref="A55:I55"/>
    <mergeCell ref="A56:I56"/>
    <mergeCell ref="A57:I57"/>
    <mergeCell ref="A60:I60"/>
    <mergeCell ref="A61:I61"/>
    <mergeCell ref="A21:C21"/>
    <mergeCell ref="A22:A24"/>
    <mergeCell ref="B22:G22"/>
    <mergeCell ref="H22:I22"/>
    <mergeCell ref="B23:B24"/>
    <mergeCell ref="C23:C24"/>
    <mergeCell ref="D23:D24"/>
    <mergeCell ref="F23:F24"/>
    <mergeCell ref="H23:H24"/>
    <mergeCell ref="A10:I10"/>
    <mergeCell ref="A11:I11"/>
    <mergeCell ref="A12:I12"/>
    <mergeCell ref="A14:I14"/>
    <mergeCell ref="A15:A17"/>
    <mergeCell ref="B15:B17"/>
    <mergeCell ref="D15:D17"/>
    <mergeCell ref="E15:E17"/>
    <mergeCell ref="A1:I1"/>
    <mergeCell ref="A2:I2"/>
    <mergeCell ref="A3:I3"/>
    <mergeCell ref="A7:I7"/>
    <mergeCell ref="A8:I8"/>
    <mergeCell ref="A9:I9"/>
  </mergeCells>
  <hyperlinks>
    <hyperlink ref="A4" r:id="rId1" display="mailto:tpno2@bk.ru"/>
    <hyperlink ref="A113" r:id="rId2" display="mailto:tpno2@bk.ru"/>
    <hyperlink ref="A58" r:id="rId3" display="mailto:tpno2@bk.ru"/>
    <hyperlink ref="H4" r:id="rId4" display="http://gidroap.ru"/>
  </hyperlink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9" r:id="rId5"/>
  <rowBreaks count="2" manualBreakCount="2">
    <brk id="53" max="8" man="1"/>
    <brk id="107" max="8" man="1"/>
  </rowBreaks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SheetLayoutView="100" zoomScalePageLayoutView="0" workbookViewId="0" topLeftCell="A1">
      <selection activeCell="K104" sqref="K104"/>
    </sheetView>
  </sheetViews>
  <sheetFormatPr defaultColWidth="9.00390625" defaultRowHeight="9" customHeight="1"/>
  <cols>
    <col min="1" max="1" width="28.875" style="29" customWidth="1"/>
    <col min="2" max="2" width="7.00390625" style="29" customWidth="1"/>
    <col min="3" max="3" width="9.75390625" style="29" customWidth="1"/>
    <col min="4" max="4" width="9.75390625" style="29" hidden="1" customWidth="1"/>
    <col min="5" max="5" width="10.875" style="29" customWidth="1"/>
    <col min="6" max="6" width="11.875" style="29" hidden="1" customWidth="1"/>
    <col min="7" max="7" width="11.00390625" style="119" customWidth="1"/>
    <col min="8" max="8" width="1.25" style="1" customWidth="1"/>
    <col min="9" max="9" width="29.75390625" style="29" customWidth="1"/>
    <col min="10" max="10" width="7.125" style="29" customWidth="1"/>
    <col min="11" max="11" width="11.125" style="29" customWidth="1"/>
    <col min="12" max="12" width="9.625" style="30" customWidth="1"/>
    <col min="13" max="13" width="10.375" style="188" customWidth="1"/>
    <col min="14" max="14" width="0.12890625" style="29" hidden="1" customWidth="1"/>
    <col min="15" max="15" width="9.125" style="1" customWidth="1"/>
    <col min="16" max="16384" width="9.125" style="29" customWidth="1"/>
  </cols>
  <sheetData>
    <row r="1" ht="25.5" customHeight="1">
      <c r="A1" s="305" t="s">
        <v>469</v>
      </c>
    </row>
    <row r="2" spans="1:16" ht="21" customHeight="1">
      <c r="A2" s="192" t="s">
        <v>538</v>
      </c>
      <c r="B2" s="484" t="s">
        <v>385</v>
      </c>
      <c r="C2" s="305"/>
      <c r="D2" s="4"/>
      <c r="E2" s="4"/>
      <c r="F2" s="4"/>
      <c r="G2" s="4"/>
      <c r="H2" s="24"/>
      <c r="I2" s="87"/>
      <c r="J2" s="4"/>
      <c r="K2" s="4"/>
      <c r="L2" s="173"/>
      <c r="M2" s="468" t="s">
        <v>2499</v>
      </c>
      <c r="P2" s="119"/>
    </row>
    <row r="3" spans="1:13" ht="16.5" customHeight="1" thickBot="1">
      <c r="A3" s="1963" t="s">
        <v>296</v>
      </c>
      <c r="B3" s="1963"/>
      <c r="C3" s="1963"/>
      <c r="D3" s="1963"/>
      <c r="E3" s="1963"/>
      <c r="F3" s="1963"/>
      <c r="G3" s="1963"/>
      <c r="H3" s="438"/>
      <c r="I3" s="1964" t="s">
        <v>605</v>
      </c>
      <c r="J3" s="1964"/>
      <c r="K3" s="1964"/>
      <c r="L3" s="1964"/>
      <c r="M3" s="1964"/>
    </row>
    <row r="4" spans="1:13" ht="12" customHeight="1" thickBot="1">
      <c r="A4" s="442" t="s">
        <v>81</v>
      </c>
      <c r="B4" s="443" t="s">
        <v>506</v>
      </c>
      <c r="C4" s="444" t="s">
        <v>504</v>
      </c>
      <c r="D4" s="444" t="s">
        <v>505</v>
      </c>
      <c r="E4" s="444" t="s">
        <v>505</v>
      </c>
      <c r="F4" s="445"/>
      <c r="G4" s="446" t="s">
        <v>87</v>
      </c>
      <c r="H4" s="438"/>
      <c r="I4" s="1965" t="s">
        <v>81</v>
      </c>
      <c r="J4" s="1966"/>
      <c r="K4" s="79" t="s">
        <v>183</v>
      </c>
      <c r="L4" s="79" t="s">
        <v>184</v>
      </c>
      <c r="M4" s="440" t="s">
        <v>185</v>
      </c>
    </row>
    <row r="5" spans="1:13" ht="12" customHeight="1" thickBot="1">
      <c r="A5" s="447" t="s">
        <v>500</v>
      </c>
      <c r="B5" s="448">
        <v>6.3</v>
      </c>
      <c r="C5" s="448">
        <v>20</v>
      </c>
      <c r="D5" s="448">
        <v>1.5</v>
      </c>
      <c r="E5" s="448">
        <v>1.5</v>
      </c>
      <c r="F5" s="159"/>
      <c r="G5" s="449">
        <v>23659</v>
      </c>
      <c r="H5" s="438"/>
      <c r="I5" s="55" t="s">
        <v>768</v>
      </c>
      <c r="J5" s="762"/>
      <c r="K5" s="763">
        <v>0.25</v>
      </c>
      <c r="L5" s="764">
        <v>1500</v>
      </c>
      <c r="M5" s="527">
        <v>38580</v>
      </c>
    </row>
    <row r="6" spans="1:13" ht="12" customHeight="1" thickBot="1">
      <c r="A6" s="450" t="s">
        <v>501</v>
      </c>
      <c r="B6" s="451">
        <v>10</v>
      </c>
      <c r="C6" s="451">
        <v>20</v>
      </c>
      <c r="D6" s="451">
        <v>1.5</v>
      </c>
      <c r="E6" s="451">
        <v>1.5</v>
      </c>
      <c r="F6" s="159"/>
      <c r="G6" s="452">
        <v>23777</v>
      </c>
      <c r="H6" s="438"/>
      <c r="I6" s="57" t="s">
        <v>769</v>
      </c>
      <c r="J6" s="765"/>
      <c r="K6" s="766">
        <v>0.25</v>
      </c>
      <c r="L6" s="767">
        <v>1500</v>
      </c>
      <c r="M6" s="59">
        <v>38580</v>
      </c>
    </row>
    <row r="7" spans="1:13" ht="12" customHeight="1" thickBot="1">
      <c r="A7" s="450" t="s">
        <v>755</v>
      </c>
      <c r="B7" s="451">
        <v>12.5</v>
      </c>
      <c r="C7" s="451">
        <v>20</v>
      </c>
      <c r="D7" s="451">
        <v>2.2</v>
      </c>
      <c r="E7" s="451">
        <v>2.2</v>
      </c>
      <c r="F7" s="159"/>
      <c r="G7" s="452">
        <v>25488</v>
      </c>
      <c r="H7" s="438"/>
      <c r="I7" s="57" t="s">
        <v>770</v>
      </c>
      <c r="J7" s="765"/>
      <c r="K7" s="766">
        <v>0.25</v>
      </c>
      <c r="L7" s="767">
        <v>1500</v>
      </c>
      <c r="M7" s="59">
        <v>38580</v>
      </c>
    </row>
    <row r="8" spans="1:13" ht="11.25" customHeight="1" thickBot="1">
      <c r="A8" s="455" t="s">
        <v>502</v>
      </c>
      <c r="B8" s="456">
        <v>16</v>
      </c>
      <c r="C8" s="456">
        <v>16</v>
      </c>
      <c r="D8" s="456">
        <v>2.2</v>
      </c>
      <c r="E8" s="456">
        <v>2.2</v>
      </c>
      <c r="F8" s="159"/>
      <c r="G8" s="457">
        <v>29972</v>
      </c>
      <c r="H8" s="438"/>
      <c r="I8" s="265" t="s">
        <v>771</v>
      </c>
      <c r="J8" s="765"/>
      <c r="K8" s="768">
        <v>0.25</v>
      </c>
      <c r="L8" s="767">
        <v>1500</v>
      </c>
      <c r="M8" s="59">
        <v>38580</v>
      </c>
    </row>
    <row r="9" spans="1:14" ht="12" customHeight="1" thickBot="1">
      <c r="A9" s="455" t="s">
        <v>503</v>
      </c>
      <c r="B9" s="456">
        <v>12</v>
      </c>
      <c r="C9" s="456">
        <v>10</v>
      </c>
      <c r="D9" s="456">
        <v>1.5</v>
      </c>
      <c r="E9" s="456">
        <v>1.5</v>
      </c>
      <c r="F9" s="159"/>
      <c r="G9" s="457">
        <v>40887</v>
      </c>
      <c r="H9" s="438"/>
      <c r="I9" s="57" t="s">
        <v>772</v>
      </c>
      <c r="J9" s="765"/>
      <c r="K9" s="768">
        <v>0.25</v>
      </c>
      <c r="L9" s="767">
        <v>1500</v>
      </c>
      <c r="M9" s="59">
        <v>37500</v>
      </c>
      <c r="N9" s="428" t="s">
        <v>185</v>
      </c>
    </row>
    <row r="10" spans="1:14" ht="12" customHeight="1" thickBot="1">
      <c r="A10" s="453" t="s">
        <v>513</v>
      </c>
      <c r="B10" s="443" t="s">
        <v>506</v>
      </c>
      <c r="C10" s="361" t="s">
        <v>514</v>
      </c>
      <c r="D10" s="444" t="s">
        <v>505</v>
      </c>
      <c r="E10" s="444" t="s">
        <v>505</v>
      </c>
      <c r="F10" s="445"/>
      <c r="G10" s="454" t="s">
        <v>83</v>
      </c>
      <c r="H10" s="438"/>
      <c r="I10" s="265" t="s">
        <v>773</v>
      </c>
      <c r="J10" s="765"/>
      <c r="K10" s="768">
        <v>0.25</v>
      </c>
      <c r="L10" s="767">
        <v>1500</v>
      </c>
      <c r="M10" s="59">
        <v>39180</v>
      </c>
      <c r="N10" s="429">
        <v>977886</v>
      </c>
    </row>
    <row r="11" spans="1:14" ht="12" customHeight="1" thickBot="1">
      <c r="A11" s="754" t="s">
        <v>507</v>
      </c>
      <c r="B11" s="272">
        <v>0.9</v>
      </c>
      <c r="C11" s="272">
        <v>4</v>
      </c>
      <c r="D11" s="272">
        <v>0.25</v>
      </c>
      <c r="E11" s="272">
        <v>0.25</v>
      </c>
      <c r="F11" s="755"/>
      <c r="G11" s="756">
        <v>26932</v>
      </c>
      <c r="H11" s="438"/>
      <c r="I11" s="57" t="s">
        <v>774</v>
      </c>
      <c r="J11" s="765"/>
      <c r="K11" s="769">
        <v>0.25</v>
      </c>
      <c r="L11" s="767">
        <v>1500</v>
      </c>
      <c r="M11" s="59">
        <v>39180</v>
      </c>
      <c r="N11" s="430" t="e">
        <f>#REF!/1.1</f>
        <v>#REF!</v>
      </c>
    </row>
    <row r="12" spans="1:14" ht="12" customHeight="1" thickBot="1">
      <c r="A12" s="757" t="s">
        <v>508</v>
      </c>
      <c r="B12" s="203">
        <v>1.2</v>
      </c>
      <c r="C12" s="203">
        <v>4</v>
      </c>
      <c r="D12" s="203">
        <v>0.37</v>
      </c>
      <c r="E12" s="203">
        <v>0.37</v>
      </c>
      <c r="F12" s="755"/>
      <c r="G12" s="474">
        <v>26502</v>
      </c>
      <c r="H12" s="438"/>
      <c r="I12" s="265" t="s">
        <v>775</v>
      </c>
      <c r="J12" s="765"/>
      <c r="K12" s="768">
        <v>0.55</v>
      </c>
      <c r="L12" s="767">
        <v>1500</v>
      </c>
      <c r="M12" s="59">
        <v>64140</v>
      </c>
      <c r="N12" s="430" t="e">
        <f>#REF!/1.1</f>
        <v>#REF!</v>
      </c>
    </row>
    <row r="13" spans="1:14" ht="12" customHeight="1" thickBot="1">
      <c r="A13" s="757" t="s">
        <v>549</v>
      </c>
      <c r="B13" s="203">
        <v>1.8</v>
      </c>
      <c r="C13" s="203">
        <v>4</v>
      </c>
      <c r="D13" s="203">
        <v>0.75</v>
      </c>
      <c r="E13" s="203">
        <v>0.75</v>
      </c>
      <c r="F13" s="755"/>
      <c r="G13" s="474">
        <v>30462</v>
      </c>
      <c r="H13" s="438"/>
      <c r="I13" s="265" t="s">
        <v>776</v>
      </c>
      <c r="J13" s="765"/>
      <c r="K13" s="768">
        <v>0.55</v>
      </c>
      <c r="L13" s="767">
        <v>1500</v>
      </c>
      <c r="M13" s="59">
        <v>64140</v>
      </c>
      <c r="N13" s="430" t="e">
        <f>#REF!/1.1</f>
        <v>#REF!</v>
      </c>
    </row>
    <row r="14" spans="1:14" ht="12" customHeight="1" thickBot="1">
      <c r="A14" s="757" t="s">
        <v>509</v>
      </c>
      <c r="B14" s="203">
        <v>1.8</v>
      </c>
      <c r="C14" s="203">
        <v>4</v>
      </c>
      <c r="D14" s="203">
        <v>0.55</v>
      </c>
      <c r="E14" s="203">
        <v>0.55</v>
      </c>
      <c r="F14" s="755"/>
      <c r="G14" s="474">
        <v>26467</v>
      </c>
      <c r="H14" s="438"/>
      <c r="I14" s="57" t="s">
        <v>777</v>
      </c>
      <c r="J14" s="765"/>
      <c r="K14" s="769">
        <v>0.55</v>
      </c>
      <c r="L14" s="767">
        <v>1500</v>
      </c>
      <c r="M14" s="59">
        <v>64140</v>
      </c>
      <c r="N14" s="430" t="e">
        <f>#REF!/1.1</f>
        <v>#REF!</v>
      </c>
    </row>
    <row r="15" spans="1:14" ht="12" customHeight="1" thickBot="1">
      <c r="A15" s="757" t="s">
        <v>550</v>
      </c>
      <c r="B15" s="203">
        <v>3.2</v>
      </c>
      <c r="C15" s="203">
        <v>4</v>
      </c>
      <c r="D15" s="203">
        <v>0.75</v>
      </c>
      <c r="E15" s="203">
        <v>0.75</v>
      </c>
      <c r="F15" s="755"/>
      <c r="G15" s="474">
        <v>29680</v>
      </c>
      <c r="H15" s="438"/>
      <c r="I15" s="265" t="s">
        <v>1155</v>
      </c>
      <c r="J15" s="765"/>
      <c r="K15" s="768">
        <v>0.55</v>
      </c>
      <c r="L15" s="767">
        <v>1500</v>
      </c>
      <c r="M15" s="59">
        <v>64140</v>
      </c>
      <c r="N15" s="430" t="e">
        <f>#REF!/1.1</f>
        <v>#REF!</v>
      </c>
    </row>
    <row r="16" spans="1:14" ht="12" customHeight="1" thickBot="1">
      <c r="A16" s="757" t="s">
        <v>510</v>
      </c>
      <c r="B16" s="203">
        <v>3.2</v>
      </c>
      <c r="C16" s="203">
        <v>4</v>
      </c>
      <c r="D16" s="203">
        <v>0.75</v>
      </c>
      <c r="E16" s="203">
        <v>0.75</v>
      </c>
      <c r="F16" s="755"/>
      <c r="G16" s="474">
        <v>26466</v>
      </c>
      <c r="H16" s="438"/>
      <c r="I16" s="265" t="s">
        <v>778</v>
      </c>
      <c r="J16" s="765"/>
      <c r="K16" s="768">
        <v>1.1</v>
      </c>
      <c r="L16" s="767">
        <v>1500</v>
      </c>
      <c r="M16" s="59">
        <v>71220</v>
      </c>
      <c r="N16" s="430" t="e">
        <f>#REF!/1.1</f>
        <v>#REF!</v>
      </c>
    </row>
    <row r="17" spans="1:14" ht="12" customHeight="1" thickBot="1">
      <c r="A17" s="757" t="s">
        <v>511</v>
      </c>
      <c r="B17" s="758">
        <v>5.5</v>
      </c>
      <c r="C17" s="203">
        <v>4</v>
      </c>
      <c r="D17" s="203">
        <v>1.5</v>
      </c>
      <c r="E17" s="203">
        <v>1.5</v>
      </c>
      <c r="F17" s="755"/>
      <c r="G17" s="474">
        <v>48209</v>
      </c>
      <c r="H17" s="102"/>
      <c r="I17" s="265" t="s">
        <v>779</v>
      </c>
      <c r="J17" s="765"/>
      <c r="K17" s="768">
        <v>1.1</v>
      </c>
      <c r="L17" s="767">
        <v>1500</v>
      </c>
      <c r="M17" s="59">
        <v>71220</v>
      </c>
      <c r="N17" s="430" t="e">
        <f>#REF!/1.1</f>
        <v>#REF!</v>
      </c>
    </row>
    <row r="18" spans="1:14" ht="12" customHeight="1" thickBot="1">
      <c r="A18" s="759" t="s">
        <v>515</v>
      </c>
      <c r="B18" s="760">
        <v>0.9</v>
      </c>
      <c r="C18" s="760">
        <v>4</v>
      </c>
      <c r="D18" s="760">
        <v>0.25</v>
      </c>
      <c r="E18" s="760">
        <v>0.25</v>
      </c>
      <c r="F18" s="755"/>
      <c r="G18" s="474">
        <v>48275</v>
      </c>
      <c r="H18" s="102"/>
      <c r="I18" s="265" t="s">
        <v>780</v>
      </c>
      <c r="J18" s="765"/>
      <c r="K18" s="768">
        <v>1.1</v>
      </c>
      <c r="L18" s="767">
        <v>1500</v>
      </c>
      <c r="M18" s="59">
        <v>71220</v>
      </c>
      <c r="N18" s="430" t="e">
        <f>#REF!/1.1</f>
        <v>#REF!</v>
      </c>
    </row>
    <row r="19" spans="1:14" ht="12" customHeight="1" thickBot="1">
      <c r="A19" s="759" t="s">
        <v>551</v>
      </c>
      <c r="B19" s="760">
        <v>0.9</v>
      </c>
      <c r="C19" s="760">
        <v>4</v>
      </c>
      <c r="D19" s="760">
        <v>0.25</v>
      </c>
      <c r="E19" s="760">
        <v>0.25</v>
      </c>
      <c r="F19" s="755"/>
      <c r="G19" s="474">
        <v>39263</v>
      </c>
      <c r="H19" s="102"/>
      <c r="I19" s="265" t="s">
        <v>781</v>
      </c>
      <c r="J19" s="765"/>
      <c r="K19" s="768">
        <v>1.1</v>
      </c>
      <c r="L19" s="767">
        <v>1500</v>
      </c>
      <c r="M19" s="59">
        <v>71220</v>
      </c>
      <c r="N19" s="430" t="e">
        <f>#REF!/1.1</f>
        <v>#REF!</v>
      </c>
    </row>
    <row r="20" spans="1:15" ht="12" customHeight="1" thickBot="1">
      <c r="A20" s="759" t="s">
        <v>516</v>
      </c>
      <c r="B20" s="760">
        <v>1.2</v>
      </c>
      <c r="C20" s="760">
        <v>4</v>
      </c>
      <c r="D20" s="760">
        <v>0.37</v>
      </c>
      <c r="E20" s="760">
        <v>0.37</v>
      </c>
      <c r="F20" s="755"/>
      <c r="G20" s="474">
        <v>47845</v>
      </c>
      <c r="H20" s="102"/>
      <c r="I20" s="265" t="s">
        <v>782</v>
      </c>
      <c r="J20" s="765"/>
      <c r="K20" s="768">
        <v>1.1</v>
      </c>
      <c r="L20" s="767">
        <v>1500</v>
      </c>
      <c r="M20" s="59">
        <v>71220</v>
      </c>
      <c r="N20" s="462"/>
      <c r="O20" s="77"/>
    </row>
    <row r="21" spans="1:14" ht="12" customHeight="1" thickBot="1">
      <c r="A21" s="759" t="s">
        <v>517</v>
      </c>
      <c r="B21" s="760">
        <v>1.8</v>
      </c>
      <c r="C21" s="760">
        <v>4</v>
      </c>
      <c r="D21" s="760">
        <v>0.75</v>
      </c>
      <c r="E21" s="760">
        <v>0.75</v>
      </c>
      <c r="F21" s="755"/>
      <c r="G21" s="474">
        <v>40394</v>
      </c>
      <c r="H21" s="102"/>
      <c r="I21" s="57" t="s">
        <v>783</v>
      </c>
      <c r="J21" s="765"/>
      <c r="K21" s="768">
        <v>1.1</v>
      </c>
      <c r="L21" s="767">
        <v>1500</v>
      </c>
      <c r="M21" s="59">
        <v>71220</v>
      </c>
      <c r="N21" s="430" t="e">
        <f>#REF!/1.1</f>
        <v>#REF!</v>
      </c>
    </row>
    <row r="22" spans="1:14" ht="12" customHeight="1" thickBot="1">
      <c r="A22" s="759" t="s">
        <v>518</v>
      </c>
      <c r="B22" s="760">
        <v>1.8</v>
      </c>
      <c r="C22" s="760">
        <v>4</v>
      </c>
      <c r="D22" s="760">
        <v>0.55</v>
      </c>
      <c r="E22" s="760">
        <v>0.55</v>
      </c>
      <c r="F22" s="755"/>
      <c r="G22" s="474">
        <v>47815</v>
      </c>
      <c r="H22" s="102"/>
      <c r="I22" s="57" t="s">
        <v>784</v>
      </c>
      <c r="J22" s="765"/>
      <c r="K22" s="768">
        <v>1.1</v>
      </c>
      <c r="L22" s="767">
        <v>1500</v>
      </c>
      <c r="M22" s="59">
        <v>63600</v>
      </c>
      <c r="N22" s="430" t="e">
        <f>#REF!/1.1</f>
        <v>#REF!</v>
      </c>
    </row>
    <row r="23" spans="1:14" ht="12" customHeight="1" thickBot="1">
      <c r="A23" s="759" t="s">
        <v>552</v>
      </c>
      <c r="B23" s="760">
        <v>3.2</v>
      </c>
      <c r="C23" s="760">
        <v>4</v>
      </c>
      <c r="D23" s="760">
        <v>0.75</v>
      </c>
      <c r="E23" s="760">
        <v>0.75</v>
      </c>
      <c r="F23" s="755"/>
      <c r="G23" s="474">
        <v>40392</v>
      </c>
      <c r="H23" s="171"/>
      <c r="I23" s="57" t="s">
        <v>785</v>
      </c>
      <c r="J23" s="765"/>
      <c r="K23" s="768">
        <v>1.5</v>
      </c>
      <c r="L23" s="767">
        <v>1500</v>
      </c>
      <c r="M23" s="59">
        <v>78660</v>
      </c>
      <c r="N23" s="430" t="e">
        <f>#REF!/1.1</f>
        <v>#REF!</v>
      </c>
    </row>
    <row r="24" spans="1:14" ht="12" customHeight="1" thickBot="1">
      <c r="A24" s="759" t="s">
        <v>519</v>
      </c>
      <c r="B24" s="760">
        <v>3.2</v>
      </c>
      <c r="C24" s="760">
        <v>4</v>
      </c>
      <c r="D24" s="760">
        <v>0.75</v>
      </c>
      <c r="E24" s="760">
        <v>0.75</v>
      </c>
      <c r="F24" s="755"/>
      <c r="G24" s="474">
        <v>47811</v>
      </c>
      <c r="H24" s="171"/>
      <c r="I24" s="57" t="s">
        <v>786</v>
      </c>
      <c r="J24" s="765"/>
      <c r="K24" s="769">
        <v>1.5</v>
      </c>
      <c r="L24" s="767">
        <v>1500</v>
      </c>
      <c r="M24" s="59">
        <v>78660</v>
      </c>
      <c r="N24" s="430" t="e">
        <f>#REF!/1.1</f>
        <v>#REF!</v>
      </c>
    </row>
    <row r="25" spans="1:14" ht="12" customHeight="1" thickBot="1">
      <c r="A25" s="757" t="s">
        <v>520</v>
      </c>
      <c r="B25" s="203">
        <v>6</v>
      </c>
      <c r="C25" s="203">
        <v>4</v>
      </c>
      <c r="D25" s="203">
        <v>1.5</v>
      </c>
      <c r="E25" s="203">
        <v>1.5</v>
      </c>
      <c r="F25" s="755"/>
      <c r="G25" s="474">
        <v>70408</v>
      </c>
      <c r="H25" s="171"/>
      <c r="I25" s="57" t="s">
        <v>787</v>
      </c>
      <c r="J25" s="765"/>
      <c r="K25" s="769">
        <v>1.5</v>
      </c>
      <c r="L25" s="767">
        <v>1500</v>
      </c>
      <c r="M25" s="59">
        <v>79740</v>
      </c>
      <c r="N25" s="430" t="e">
        <f>#REF!/1.1</f>
        <v>#REF!</v>
      </c>
    </row>
    <row r="26" spans="1:14" ht="12" customHeight="1" thickBot="1">
      <c r="A26" s="761" t="s">
        <v>521</v>
      </c>
      <c r="B26" s="475">
        <v>6</v>
      </c>
      <c r="C26" s="475">
        <v>4</v>
      </c>
      <c r="D26" s="475">
        <v>1.5</v>
      </c>
      <c r="E26" s="475">
        <v>1.5</v>
      </c>
      <c r="F26" s="755"/>
      <c r="G26" s="476">
        <v>65734</v>
      </c>
      <c r="H26" s="171"/>
      <c r="I26" s="57" t="s">
        <v>788</v>
      </c>
      <c r="J26" s="770"/>
      <c r="K26" s="769">
        <v>1.5</v>
      </c>
      <c r="L26" s="767">
        <v>1500</v>
      </c>
      <c r="M26" s="59">
        <v>83240</v>
      </c>
      <c r="N26" s="431" t="s">
        <v>155</v>
      </c>
    </row>
    <row r="27" spans="1:14" ht="12" customHeight="1" thickBot="1">
      <c r="A27" s="360" t="s">
        <v>512</v>
      </c>
      <c r="B27" s="159"/>
      <c r="C27" s="159"/>
      <c r="D27" s="159"/>
      <c r="E27" s="159"/>
      <c r="F27" s="159"/>
      <c r="G27" s="159"/>
      <c r="H27" s="171"/>
      <c r="I27" s="57" t="s">
        <v>789</v>
      </c>
      <c r="J27" s="770"/>
      <c r="K27" s="769">
        <v>1.5</v>
      </c>
      <c r="L27" s="767">
        <v>1500</v>
      </c>
      <c r="M27" s="59">
        <v>85880</v>
      </c>
      <c r="N27" s="432" t="s">
        <v>155</v>
      </c>
    </row>
    <row r="28" spans="1:14" ht="12" customHeight="1">
      <c r="A28" s="1967" t="s">
        <v>522</v>
      </c>
      <c r="B28" s="1967"/>
      <c r="C28" s="1967"/>
      <c r="D28" s="1967"/>
      <c r="E28" s="1967"/>
      <c r="F28" s="1967"/>
      <c r="G28" s="1967"/>
      <c r="H28" s="510"/>
      <c r="I28" s="57" t="s">
        <v>790</v>
      </c>
      <c r="J28" s="770"/>
      <c r="K28" s="769">
        <v>1.5</v>
      </c>
      <c r="L28" s="767">
        <v>1500</v>
      </c>
      <c r="M28" s="59">
        <v>95360</v>
      </c>
      <c r="N28" s="433"/>
    </row>
    <row r="29" spans="1:14" ht="12" customHeight="1" thickBot="1">
      <c r="A29" s="1968"/>
      <c r="B29" s="1968"/>
      <c r="C29" s="1968"/>
      <c r="D29" s="1968"/>
      <c r="E29" s="1968"/>
      <c r="F29" s="1968"/>
      <c r="G29" s="1968"/>
      <c r="H29" s="510"/>
      <c r="I29" s="57" t="s">
        <v>791</v>
      </c>
      <c r="J29" s="770"/>
      <c r="K29" s="769">
        <v>2.2</v>
      </c>
      <c r="L29" s="767">
        <v>1500</v>
      </c>
      <c r="M29" s="59">
        <v>100880</v>
      </c>
      <c r="N29" s="430" t="e">
        <f>M35/1.1</f>
        <v>#VALUE!</v>
      </c>
    </row>
    <row r="30" spans="1:14" ht="12" customHeight="1" thickBot="1">
      <c r="A30" s="161" t="s">
        <v>523</v>
      </c>
      <c r="B30" s="167">
        <v>19.5</v>
      </c>
      <c r="C30" s="167">
        <v>4</v>
      </c>
      <c r="D30" s="167" t="s">
        <v>524</v>
      </c>
      <c r="E30" s="167">
        <v>5</v>
      </c>
      <c r="F30" s="162"/>
      <c r="G30" s="117" t="s">
        <v>365</v>
      </c>
      <c r="H30" s="171"/>
      <c r="I30" s="57" t="s">
        <v>792</v>
      </c>
      <c r="J30" s="770"/>
      <c r="K30" s="769">
        <v>3</v>
      </c>
      <c r="L30" s="767">
        <v>1500</v>
      </c>
      <c r="M30" s="59">
        <v>233460</v>
      </c>
      <c r="N30" s="430">
        <f>M36/1.1</f>
        <v>33610.90909090909</v>
      </c>
    </row>
    <row r="31" spans="1:14" ht="12" customHeight="1">
      <c r="A31" s="1969" t="s">
        <v>610</v>
      </c>
      <c r="B31" s="1969"/>
      <c r="C31" s="1969"/>
      <c r="D31" s="1969"/>
      <c r="E31" s="1969"/>
      <c r="F31" s="1969"/>
      <c r="G31" s="1969"/>
      <c r="H31" s="510"/>
      <c r="I31" s="57" t="s">
        <v>793</v>
      </c>
      <c r="J31" s="770"/>
      <c r="K31" s="769">
        <v>3</v>
      </c>
      <c r="L31" s="767">
        <v>1500</v>
      </c>
      <c r="M31" s="59">
        <v>101840</v>
      </c>
      <c r="N31" s="430">
        <f>M37/1.1</f>
        <v>37107.27272727272</v>
      </c>
    </row>
    <row r="32" spans="1:14" ht="12" customHeight="1" thickBot="1">
      <c r="A32" s="563" t="s">
        <v>609</v>
      </c>
      <c r="B32" s="511"/>
      <c r="C32" s="511"/>
      <c r="D32" s="511"/>
      <c r="E32" s="511"/>
      <c r="F32" s="511"/>
      <c r="G32" s="511"/>
      <c r="H32" s="510"/>
      <c r="I32" s="771" t="s">
        <v>794</v>
      </c>
      <c r="J32" s="772"/>
      <c r="K32" s="773">
        <v>3</v>
      </c>
      <c r="L32" s="277">
        <v>1500</v>
      </c>
      <c r="M32" s="61">
        <v>102920</v>
      </c>
      <c r="N32" s="430"/>
    </row>
    <row r="33" spans="1:14" s="1" customFormat="1" ht="12" customHeight="1" thickBot="1">
      <c r="A33" s="120" t="s">
        <v>81</v>
      </c>
      <c r="B33" s="902"/>
      <c r="C33" s="747" t="s">
        <v>130</v>
      </c>
      <c r="D33" s="133">
        <v>29557</v>
      </c>
      <c r="E33" s="81" t="s">
        <v>131</v>
      </c>
      <c r="F33" s="458">
        <v>65994</v>
      </c>
      <c r="G33" s="459" t="s">
        <v>87</v>
      </c>
      <c r="H33" s="753"/>
      <c r="I33" s="1970" t="s">
        <v>468</v>
      </c>
      <c r="J33" s="1970"/>
      <c r="K33" s="1970"/>
      <c r="L33" s="1970"/>
      <c r="M33" s="1970"/>
      <c r="N33" s="430"/>
    </row>
    <row r="34" spans="1:14" s="1" customFormat="1" ht="12" customHeight="1" thickBot="1">
      <c r="A34" s="55" t="s">
        <v>420</v>
      </c>
      <c r="B34" s="903"/>
      <c r="C34" s="283" t="s">
        <v>224</v>
      </c>
      <c r="D34" s="903">
        <v>32799</v>
      </c>
      <c r="E34" s="1361">
        <v>61068</v>
      </c>
      <c r="F34" s="558">
        <v>78697</v>
      </c>
      <c r="G34" s="48">
        <v>84748</v>
      </c>
      <c r="H34" s="138"/>
      <c r="I34" s="1971"/>
      <c r="J34" s="1971"/>
      <c r="K34" s="1971"/>
      <c r="L34" s="1971"/>
      <c r="M34" s="1971"/>
      <c r="N34" s="430"/>
    </row>
    <row r="35" spans="1:14" s="1" customFormat="1" ht="12" customHeight="1" thickBot="1">
      <c r="A35" s="57" t="s">
        <v>421</v>
      </c>
      <c r="B35" s="904"/>
      <c r="C35" s="286" t="s">
        <v>224</v>
      </c>
      <c r="D35" s="904">
        <v>34876</v>
      </c>
      <c r="E35" s="1342">
        <v>69428</v>
      </c>
      <c r="F35" s="266">
        <v>83963</v>
      </c>
      <c r="G35" s="562">
        <v>94912</v>
      </c>
      <c r="H35" s="746"/>
      <c r="I35" s="164" t="s">
        <v>153</v>
      </c>
      <c r="J35" s="168" t="s">
        <v>209</v>
      </c>
      <c r="K35" s="169" t="s">
        <v>606</v>
      </c>
      <c r="L35" s="131" t="s">
        <v>361</v>
      </c>
      <c r="M35" s="170" t="s">
        <v>87</v>
      </c>
      <c r="N35" s="430"/>
    </row>
    <row r="36" spans="1:14" s="1" customFormat="1" ht="12" customHeight="1">
      <c r="A36" s="57" t="s">
        <v>422</v>
      </c>
      <c r="B36" s="904"/>
      <c r="C36" s="286" t="s">
        <v>174</v>
      </c>
      <c r="D36" s="904">
        <v>37145</v>
      </c>
      <c r="E36" s="1342">
        <v>78380</v>
      </c>
      <c r="F36" s="266">
        <v>88209</v>
      </c>
      <c r="G36" s="562">
        <v>111306</v>
      </c>
      <c r="H36" s="510"/>
      <c r="I36" s="129" t="s">
        <v>445</v>
      </c>
      <c r="J36" s="176">
        <v>4</v>
      </c>
      <c r="K36" s="177">
        <v>30</v>
      </c>
      <c r="L36" s="178">
        <v>1.1</v>
      </c>
      <c r="M36" s="424">
        <v>36972</v>
      </c>
      <c r="N36" s="430"/>
    </row>
    <row r="37" spans="1:14" s="1" customFormat="1" ht="12" customHeight="1">
      <c r="A37" s="57" t="s">
        <v>423</v>
      </c>
      <c r="B37" s="904"/>
      <c r="C37" s="286" t="s">
        <v>223</v>
      </c>
      <c r="D37" s="904">
        <v>22546</v>
      </c>
      <c r="E37" s="1342">
        <v>84395</v>
      </c>
      <c r="F37" s="266">
        <v>45719</v>
      </c>
      <c r="G37" s="562">
        <v>118608</v>
      </c>
      <c r="H37" s="102"/>
      <c r="I37" s="118" t="s">
        <v>446</v>
      </c>
      <c r="J37" s="153">
        <v>4</v>
      </c>
      <c r="K37" s="179">
        <v>40</v>
      </c>
      <c r="L37" s="180">
        <v>1.5</v>
      </c>
      <c r="M37" s="425">
        <v>40818</v>
      </c>
      <c r="N37" s="430"/>
    </row>
    <row r="38" spans="1:14" s="1" customFormat="1" ht="12" customHeight="1">
      <c r="A38" s="57" t="s">
        <v>424</v>
      </c>
      <c r="B38" s="904"/>
      <c r="C38" s="286" t="s">
        <v>223</v>
      </c>
      <c r="D38" s="904"/>
      <c r="E38" s="1342">
        <v>89831</v>
      </c>
      <c r="F38" s="266"/>
      <c r="G38" s="562">
        <v>124578</v>
      </c>
      <c r="H38" s="102"/>
      <c r="I38" s="118" t="s">
        <v>447</v>
      </c>
      <c r="J38" s="153">
        <v>4</v>
      </c>
      <c r="K38" s="179">
        <v>60</v>
      </c>
      <c r="L38" s="180">
        <v>2.2</v>
      </c>
      <c r="M38" s="425">
        <v>50680</v>
      </c>
      <c r="N38" s="430"/>
    </row>
    <row r="39" spans="1:14" s="1" customFormat="1" ht="12" customHeight="1">
      <c r="A39" s="57" t="s">
        <v>756</v>
      </c>
      <c r="B39" s="904"/>
      <c r="C39" s="286" t="s">
        <v>225</v>
      </c>
      <c r="D39" s="904"/>
      <c r="E39" s="1342">
        <v>96851</v>
      </c>
      <c r="F39" s="266"/>
      <c r="G39" s="562">
        <v>136053</v>
      </c>
      <c r="H39" s="102"/>
      <c r="I39" s="118" t="s">
        <v>448</v>
      </c>
      <c r="J39" s="153">
        <v>4</v>
      </c>
      <c r="K39" s="179">
        <v>80</v>
      </c>
      <c r="L39" s="180">
        <v>2.2</v>
      </c>
      <c r="M39" s="425">
        <v>52836</v>
      </c>
      <c r="N39" s="430"/>
    </row>
    <row r="40" spans="1:14" s="1" customFormat="1" ht="12" customHeight="1">
      <c r="A40" s="57" t="s">
        <v>757</v>
      </c>
      <c r="B40" s="904"/>
      <c r="C40" s="286" t="s">
        <v>176</v>
      </c>
      <c r="D40" s="904"/>
      <c r="E40" s="1342">
        <v>111150</v>
      </c>
      <c r="F40" s="266"/>
      <c r="G40" s="562">
        <v>151166</v>
      </c>
      <c r="H40" s="102"/>
      <c r="I40" s="118" t="s">
        <v>449</v>
      </c>
      <c r="J40" s="153">
        <v>4</v>
      </c>
      <c r="K40" s="179">
        <v>100</v>
      </c>
      <c r="L40" s="180">
        <v>4</v>
      </c>
      <c r="M40" s="425">
        <v>55810</v>
      </c>
      <c r="N40" s="430">
        <f>M38/1.1</f>
        <v>46072.72727272727</v>
      </c>
    </row>
    <row r="41" spans="1:14" s="1" customFormat="1" ht="12" customHeight="1">
      <c r="A41" s="57" t="s">
        <v>758</v>
      </c>
      <c r="B41" s="904"/>
      <c r="C41" s="286" t="s">
        <v>176</v>
      </c>
      <c r="D41" s="904"/>
      <c r="E41" s="1342">
        <v>111882</v>
      </c>
      <c r="F41" s="266"/>
      <c r="G41" s="562">
        <v>159966</v>
      </c>
      <c r="H41" s="438"/>
      <c r="I41" s="118" t="s">
        <v>450</v>
      </c>
      <c r="J41" s="153">
        <v>4</v>
      </c>
      <c r="K41" s="179">
        <v>120</v>
      </c>
      <c r="L41" s="180">
        <v>3</v>
      </c>
      <c r="M41" s="425">
        <v>62852</v>
      </c>
      <c r="N41" s="434"/>
    </row>
    <row r="42" spans="1:14" s="1" customFormat="1" ht="12" customHeight="1" thickBot="1">
      <c r="A42" s="1360" t="s">
        <v>759</v>
      </c>
      <c r="B42" s="1358"/>
      <c r="C42" s="1359" t="s">
        <v>176</v>
      </c>
      <c r="D42" s="1358"/>
      <c r="E42" s="1357">
        <v>116678</v>
      </c>
      <c r="F42" s="1356"/>
      <c r="G42" s="1355">
        <v>166940</v>
      </c>
      <c r="H42" s="102"/>
      <c r="I42" s="118" t="s">
        <v>451</v>
      </c>
      <c r="J42" s="153">
        <v>4</v>
      </c>
      <c r="K42" s="179">
        <v>140</v>
      </c>
      <c r="L42" s="180">
        <v>4</v>
      </c>
      <c r="M42" s="425">
        <v>68252</v>
      </c>
      <c r="N42" s="429">
        <f>M39/1.1</f>
        <v>48032.72727272727</v>
      </c>
    </row>
    <row r="43" spans="1:14" s="1" customFormat="1" ht="12" customHeight="1" thickBot="1">
      <c r="A43" s="55" t="s">
        <v>425</v>
      </c>
      <c r="B43" s="903"/>
      <c r="C43" s="283" t="s">
        <v>224</v>
      </c>
      <c r="D43" s="903"/>
      <c r="E43" s="1348">
        <v>49748.8</v>
      </c>
      <c r="F43" s="1347">
        <v>73840</v>
      </c>
      <c r="G43" s="1346">
        <v>73840</v>
      </c>
      <c r="H43" s="160"/>
      <c r="I43" s="130" t="s">
        <v>452</v>
      </c>
      <c r="J43" s="181">
        <v>4</v>
      </c>
      <c r="K43" s="182">
        <v>160</v>
      </c>
      <c r="L43" s="183">
        <v>4</v>
      </c>
      <c r="M43" s="426">
        <v>74025</v>
      </c>
      <c r="N43" s="3"/>
    </row>
    <row r="44" spans="1:14" s="1" customFormat="1" ht="12" customHeight="1" thickBot="1">
      <c r="A44" s="57" t="s">
        <v>426</v>
      </c>
      <c r="B44" s="904"/>
      <c r="C44" s="286" t="s">
        <v>174</v>
      </c>
      <c r="D44" s="904">
        <v>24115</v>
      </c>
      <c r="E44" s="1345">
        <v>54846</v>
      </c>
      <c r="F44" s="1344">
        <v>88212</v>
      </c>
      <c r="G44" s="1343">
        <v>88212</v>
      </c>
      <c r="H44" s="160"/>
      <c r="I44" s="129" t="s">
        <v>453</v>
      </c>
      <c r="J44" s="176">
        <v>6</v>
      </c>
      <c r="K44" s="177">
        <v>30</v>
      </c>
      <c r="L44" s="178">
        <v>1.5</v>
      </c>
      <c r="M44" s="424">
        <v>39992</v>
      </c>
      <c r="N44" s="29"/>
    </row>
    <row r="45" spans="1:14" s="1" customFormat="1" ht="12" customHeight="1">
      <c r="A45" s="57" t="s">
        <v>427</v>
      </c>
      <c r="B45" s="904"/>
      <c r="C45" s="286" t="s">
        <v>223</v>
      </c>
      <c r="D45" s="904">
        <v>25777</v>
      </c>
      <c r="E45" s="1345">
        <v>58670</v>
      </c>
      <c r="F45" s="1344">
        <v>93790</v>
      </c>
      <c r="G45" s="1343">
        <v>93790</v>
      </c>
      <c r="H45" s="160"/>
      <c r="I45" s="118" t="s">
        <v>454</v>
      </c>
      <c r="J45" s="153">
        <v>6</v>
      </c>
      <c r="K45" s="179">
        <v>40</v>
      </c>
      <c r="L45" s="180">
        <v>1.5</v>
      </c>
      <c r="M45" s="425">
        <v>43958</v>
      </c>
      <c r="N45" s="174"/>
    </row>
    <row r="46" spans="1:13" s="1" customFormat="1" ht="12" customHeight="1">
      <c r="A46" s="57" t="s">
        <v>428</v>
      </c>
      <c r="B46" s="904"/>
      <c r="C46" s="286" t="s">
        <v>225</v>
      </c>
      <c r="D46" s="904">
        <v>27554</v>
      </c>
      <c r="E46" s="1345">
        <v>64086</v>
      </c>
      <c r="F46" s="1344">
        <v>103784</v>
      </c>
      <c r="G46" s="1343">
        <v>103784</v>
      </c>
      <c r="H46" s="160"/>
      <c r="I46" s="118" t="s">
        <v>455</v>
      </c>
      <c r="J46" s="153">
        <v>6</v>
      </c>
      <c r="K46" s="179">
        <v>60</v>
      </c>
      <c r="L46" s="180">
        <v>2.2</v>
      </c>
      <c r="M46" s="425">
        <v>47450</v>
      </c>
    </row>
    <row r="47" spans="1:14" s="1" customFormat="1" ht="12" customHeight="1" thickBot="1">
      <c r="A47" s="57" t="s">
        <v>429</v>
      </c>
      <c r="B47" s="904"/>
      <c r="C47" s="286" t="s">
        <v>176</v>
      </c>
      <c r="D47" s="904">
        <v>29935</v>
      </c>
      <c r="E47" s="1345">
        <v>69998</v>
      </c>
      <c r="F47" s="1344">
        <v>117070</v>
      </c>
      <c r="G47" s="1343">
        <v>117070</v>
      </c>
      <c r="H47" s="160"/>
      <c r="I47" s="118" t="s">
        <v>456</v>
      </c>
      <c r="J47" s="153">
        <v>6</v>
      </c>
      <c r="K47" s="179">
        <v>80</v>
      </c>
      <c r="L47" s="180">
        <v>2.2</v>
      </c>
      <c r="M47" s="425">
        <v>51986</v>
      </c>
      <c r="N47" s="121"/>
    </row>
    <row r="48" spans="1:14" s="1" customFormat="1" ht="12" customHeight="1" thickBot="1">
      <c r="A48" s="57" t="s">
        <v>430</v>
      </c>
      <c r="B48" s="904"/>
      <c r="C48" s="286" t="s">
        <v>176</v>
      </c>
      <c r="D48" s="904">
        <v>32885</v>
      </c>
      <c r="E48" s="1345">
        <v>77054</v>
      </c>
      <c r="F48" s="1344">
        <v>124303</v>
      </c>
      <c r="G48" s="1343">
        <v>124303</v>
      </c>
      <c r="H48" s="160"/>
      <c r="I48" s="118" t="s">
        <v>457</v>
      </c>
      <c r="J48" s="153">
        <v>6</v>
      </c>
      <c r="K48" s="179">
        <v>100</v>
      </c>
      <c r="L48" s="180">
        <v>3</v>
      </c>
      <c r="M48" s="425">
        <v>58706</v>
      </c>
      <c r="N48" s="29"/>
    </row>
    <row r="49" spans="1:14" ht="12" customHeight="1" thickBot="1">
      <c r="A49" s="57" t="s">
        <v>431</v>
      </c>
      <c r="B49" s="904"/>
      <c r="C49" s="286" t="s">
        <v>177</v>
      </c>
      <c r="D49" s="904">
        <v>34774</v>
      </c>
      <c r="E49" s="1345">
        <v>96795</v>
      </c>
      <c r="F49" s="1344">
        <v>152190</v>
      </c>
      <c r="G49" s="1343">
        <v>152190</v>
      </c>
      <c r="H49" s="160"/>
      <c r="I49" s="130" t="s">
        <v>458</v>
      </c>
      <c r="J49" s="181">
        <v>6</v>
      </c>
      <c r="K49" s="182">
        <v>120</v>
      </c>
      <c r="L49" s="183">
        <v>3</v>
      </c>
      <c r="M49" s="426">
        <v>65310</v>
      </c>
      <c r="N49" s="174"/>
    </row>
    <row r="50" spans="1:14" ht="12" customHeight="1">
      <c r="A50" s="57" t="s">
        <v>432</v>
      </c>
      <c r="B50" s="904"/>
      <c r="C50" s="286" t="s">
        <v>177</v>
      </c>
      <c r="D50" s="904">
        <v>37776</v>
      </c>
      <c r="E50" s="1345">
        <v>93456</v>
      </c>
      <c r="F50" s="1344">
        <v>158162</v>
      </c>
      <c r="G50" s="1343">
        <v>158162</v>
      </c>
      <c r="H50" s="160"/>
      <c r="I50" s="129" t="s">
        <v>459</v>
      </c>
      <c r="J50" s="176">
        <v>8</v>
      </c>
      <c r="K50" s="177">
        <v>30</v>
      </c>
      <c r="L50" s="178">
        <v>3</v>
      </c>
      <c r="M50" s="424">
        <v>43734</v>
      </c>
      <c r="N50" s="1"/>
    </row>
    <row r="51" spans="1:14" ht="12" customHeight="1" thickBot="1">
      <c r="A51" s="771" t="s">
        <v>433</v>
      </c>
      <c r="B51" s="905"/>
      <c r="C51" s="301" t="s">
        <v>226</v>
      </c>
      <c r="D51" s="905">
        <v>40646</v>
      </c>
      <c r="E51" s="1354">
        <v>98074</v>
      </c>
      <c r="F51" s="1353">
        <v>175108</v>
      </c>
      <c r="G51" s="1352">
        <v>175108</v>
      </c>
      <c r="H51" s="160"/>
      <c r="I51" s="118" t="s">
        <v>460</v>
      </c>
      <c r="J51" s="153">
        <v>8</v>
      </c>
      <c r="K51" s="179">
        <v>40</v>
      </c>
      <c r="L51" s="180">
        <v>3</v>
      </c>
      <c r="M51" s="425">
        <v>46288</v>
      </c>
      <c r="N51" s="121"/>
    </row>
    <row r="52" spans="1:14" ht="12" customHeight="1" thickBot="1">
      <c r="A52" s="1351" t="s">
        <v>434</v>
      </c>
      <c r="B52" s="1349"/>
      <c r="C52" s="1350" t="s">
        <v>225</v>
      </c>
      <c r="D52" s="1349">
        <v>28556</v>
      </c>
      <c r="E52" s="1348">
        <v>59778</v>
      </c>
      <c r="F52" s="1347">
        <v>98455</v>
      </c>
      <c r="G52" s="1346">
        <v>98455</v>
      </c>
      <c r="H52" s="160"/>
      <c r="I52" s="118" t="s">
        <v>461</v>
      </c>
      <c r="J52" s="153">
        <v>8</v>
      </c>
      <c r="K52" s="179">
        <v>60</v>
      </c>
      <c r="L52" s="180">
        <v>4</v>
      </c>
      <c r="M52" s="425">
        <v>52655</v>
      </c>
      <c r="N52" s="175"/>
    </row>
    <row r="53" spans="1:14" ht="12" customHeight="1">
      <c r="A53" s="57" t="s">
        <v>435</v>
      </c>
      <c r="B53" s="904"/>
      <c r="C53" s="286" t="s">
        <v>176</v>
      </c>
      <c r="D53" s="904">
        <v>30440</v>
      </c>
      <c r="E53" s="1345">
        <v>66954</v>
      </c>
      <c r="F53" s="1344">
        <v>112202</v>
      </c>
      <c r="G53" s="1343">
        <v>112202</v>
      </c>
      <c r="H53" s="160"/>
      <c r="I53" s="118" t="s">
        <v>462</v>
      </c>
      <c r="J53" s="153">
        <v>8</v>
      </c>
      <c r="K53" s="179">
        <v>80</v>
      </c>
      <c r="L53" s="180">
        <v>5.5</v>
      </c>
      <c r="M53" s="425">
        <v>58858</v>
      </c>
      <c r="N53" s="174"/>
    </row>
    <row r="54" spans="1:14" ht="12" customHeight="1" thickBot="1">
      <c r="A54" s="57" t="s">
        <v>436</v>
      </c>
      <c r="B54" s="904"/>
      <c r="C54" s="286" t="s">
        <v>226</v>
      </c>
      <c r="D54" s="904">
        <v>33174</v>
      </c>
      <c r="E54" s="1345">
        <v>78222</v>
      </c>
      <c r="F54" s="1344">
        <v>151225</v>
      </c>
      <c r="G54" s="1343">
        <v>151225</v>
      </c>
      <c r="H54" s="160"/>
      <c r="I54" s="130" t="s">
        <v>463</v>
      </c>
      <c r="J54" s="181">
        <v>8</v>
      </c>
      <c r="K54" s="182">
        <v>100</v>
      </c>
      <c r="L54" s="183">
        <v>5.5</v>
      </c>
      <c r="M54" s="426">
        <v>64021</v>
      </c>
      <c r="N54" s="1"/>
    </row>
    <row r="55" spans="1:14" ht="12" customHeight="1">
      <c r="A55" s="57" t="s">
        <v>437</v>
      </c>
      <c r="B55" s="904"/>
      <c r="C55" s="286" t="s">
        <v>227</v>
      </c>
      <c r="D55" s="904">
        <v>38717</v>
      </c>
      <c r="E55" s="1345">
        <v>84924</v>
      </c>
      <c r="F55" s="1344">
        <v>173610</v>
      </c>
      <c r="G55" s="1343">
        <v>173610</v>
      </c>
      <c r="H55" s="160"/>
      <c r="I55" s="152" t="s">
        <v>464</v>
      </c>
      <c r="J55" s="184">
        <v>10</v>
      </c>
      <c r="K55" s="185">
        <v>40</v>
      </c>
      <c r="L55" s="186">
        <v>4</v>
      </c>
      <c r="M55" s="427">
        <v>43747</v>
      </c>
      <c r="N55" s="1"/>
    </row>
    <row r="56" spans="1:14" ht="12" customHeight="1">
      <c r="A56" s="57" t="s">
        <v>438</v>
      </c>
      <c r="B56" s="904"/>
      <c r="C56" s="286" t="s">
        <v>227</v>
      </c>
      <c r="D56" s="904">
        <v>40647</v>
      </c>
      <c r="E56" s="1345">
        <v>93456</v>
      </c>
      <c r="F56" s="1344">
        <v>182330</v>
      </c>
      <c r="G56" s="1343">
        <v>182330</v>
      </c>
      <c r="H56" s="160"/>
      <c r="I56" s="118" t="s">
        <v>465</v>
      </c>
      <c r="J56" s="153">
        <v>10</v>
      </c>
      <c r="K56" s="179">
        <v>60</v>
      </c>
      <c r="L56" s="180">
        <v>5.5</v>
      </c>
      <c r="M56" s="425">
        <v>52832</v>
      </c>
      <c r="N56" s="1"/>
    </row>
    <row r="57" spans="1:14" ht="12" customHeight="1">
      <c r="A57" s="57" t="s">
        <v>439</v>
      </c>
      <c r="B57" s="904"/>
      <c r="C57" s="286" t="s">
        <v>228</v>
      </c>
      <c r="D57" s="904">
        <v>44560</v>
      </c>
      <c r="E57" s="1345">
        <v>98752</v>
      </c>
      <c r="F57" s="1344">
        <v>217100</v>
      </c>
      <c r="G57" s="1343">
        <v>217100</v>
      </c>
      <c r="H57" s="160"/>
      <c r="I57" s="118" t="s">
        <v>466</v>
      </c>
      <c r="J57" s="153">
        <v>10</v>
      </c>
      <c r="K57" s="179">
        <v>80</v>
      </c>
      <c r="L57" s="180">
        <v>5.5</v>
      </c>
      <c r="M57" s="425">
        <v>61248</v>
      </c>
      <c r="N57" s="1"/>
    </row>
    <row r="58" spans="1:14" ht="12" customHeight="1" thickBot="1">
      <c r="A58" s="57" t="s">
        <v>440</v>
      </c>
      <c r="B58" s="904"/>
      <c r="C58" s="286" t="s">
        <v>228</v>
      </c>
      <c r="D58" s="904">
        <v>48906</v>
      </c>
      <c r="E58" s="1345">
        <v>107898</v>
      </c>
      <c r="F58" s="1344">
        <v>226511</v>
      </c>
      <c r="G58" s="1343">
        <v>226511</v>
      </c>
      <c r="H58" s="160"/>
      <c r="I58" s="130" t="s">
        <v>467</v>
      </c>
      <c r="J58" s="181">
        <v>10</v>
      </c>
      <c r="K58" s="182">
        <v>100</v>
      </c>
      <c r="L58" s="183">
        <v>5.5</v>
      </c>
      <c r="M58" s="426">
        <v>64655</v>
      </c>
      <c r="N58" s="1"/>
    </row>
    <row r="59" spans="1:14" ht="12" customHeight="1" thickBot="1">
      <c r="A59" s="57" t="s">
        <v>441</v>
      </c>
      <c r="B59" s="904"/>
      <c r="C59" s="286" t="s">
        <v>228</v>
      </c>
      <c r="D59" s="904">
        <v>52199</v>
      </c>
      <c r="E59" s="1345">
        <v>114824</v>
      </c>
      <c r="F59" s="1344">
        <v>233806</v>
      </c>
      <c r="G59" s="1343">
        <v>233806</v>
      </c>
      <c r="H59" s="160"/>
      <c r="I59" s="1958" t="s">
        <v>117</v>
      </c>
      <c r="J59" s="1959"/>
      <c r="K59" s="1959"/>
      <c r="L59" s="1959"/>
      <c r="M59" s="1960"/>
      <c r="N59" s="1"/>
    </row>
    <row r="60" spans="1:14" ht="12" customHeight="1" thickBot="1">
      <c r="A60" s="57" t="s">
        <v>442</v>
      </c>
      <c r="B60" s="904"/>
      <c r="C60" s="286" t="s">
        <v>240</v>
      </c>
      <c r="D60" s="904">
        <v>56640</v>
      </c>
      <c r="E60" s="1345">
        <v>125168</v>
      </c>
      <c r="F60" s="1344">
        <v>264454</v>
      </c>
      <c r="G60" s="1343">
        <v>264454</v>
      </c>
      <c r="H60" s="160"/>
      <c r="I60" s="539" t="s">
        <v>825</v>
      </c>
      <c r="J60" s="350"/>
      <c r="K60" s="350"/>
      <c r="L60" s="350"/>
      <c r="M60" s="350"/>
      <c r="N60" s="1"/>
    </row>
    <row r="61" spans="1:14" ht="12" customHeight="1" thickBot="1">
      <c r="A61" s="57" t="s">
        <v>443</v>
      </c>
      <c r="B61" s="904"/>
      <c r="C61" s="286" t="s">
        <v>227</v>
      </c>
      <c r="D61" s="904"/>
      <c r="E61" s="1342">
        <v>153820</v>
      </c>
      <c r="F61" s="266">
        <f>113627*1.07</f>
        <v>121580.89000000001</v>
      </c>
      <c r="G61" s="562">
        <v>232970</v>
      </c>
      <c r="H61" s="160"/>
      <c r="I61" s="540" t="s">
        <v>826</v>
      </c>
      <c r="J61" s="78"/>
      <c r="K61" s="78"/>
      <c r="L61" s="78"/>
      <c r="M61" s="78"/>
      <c r="N61" s="31"/>
    </row>
    <row r="62" spans="1:15" s="30" customFormat="1" ht="12" customHeight="1" thickBot="1">
      <c r="A62" s="57" t="s">
        <v>444</v>
      </c>
      <c r="B62" s="904"/>
      <c r="C62" s="286" t="s">
        <v>228</v>
      </c>
      <c r="D62" s="904"/>
      <c r="E62" s="1342">
        <v>161558</v>
      </c>
      <c r="F62" s="266">
        <f>139589*1.07</f>
        <v>149360.23</v>
      </c>
      <c r="G62" s="562">
        <v>265444</v>
      </c>
      <c r="H62" s="160"/>
      <c r="I62" s="541" t="s">
        <v>827</v>
      </c>
      <c r="J62" s="165"/>
      <c r="K62" s="165"/>
      <c r="L62" s="467"/>
      <c r="M62" s="165"/>
      <c r="O62" s="2"/>
    </row>
    <row r="63" spans="1:14" ht="12" customHeight="1" thickBot="1">
      <c r="A63" s="771" t="s">
        <v>1116</v>
      </c>
      <c r="B63" s="905"/>
      <c r="C63" s="301" t="s">
        <v>229</v>
      </c>
      <c r="D63" s="905"/>
      <c r="E63" s="1341">
        <v>177490</v>
      </c>
      <c r="F63" s="561">
        <f>139589*1.07</f>
        <v>149360.23</v>
      </c>
      <c r="G63" s="19">
        <v>311644</v>
      </c>
      <c r="H63" s="160"/>
      <c r="I63" s="485" t="s">
        <v>153</v>
      </c>
      <c r="J63" s="486" t="s">
        <v>209</v>
      </c>
      <c r="K63" s="169" t="s">
        <v>606</v>
      </c>
      <c r="L63" s="444" t="s">
        <v>505</v>
      </c>
      <c r="M63" s="454" t="s">
        <v>87</v>
      </c>
      <c r="N63" s="1"/>
    </row>
    <row r="64" spans="1:14" ht="12" customHeight="1">
      <c r="A64" s="1910" t="s">
        <v>795</v>
      </c>
      <c r="B64" s="1910"/>
      <c r="C64" s="1910"/>
      <c r="D64" s="1910"/>
      <c r="E64" s="1910"/>
      <c r="F64" s="1910"/>
      <c r="G64" s="1910"/>
      <c r="H64" s="160"/>
      <c r="I64" s="493" t="s">
        <v>829</v>
      </c>
      <c r="J64" s="494">
        <v>1</v>
      </c>
      <c r="K64" s="494" t="s">
        <v>828</v>
      </c>
      <c r="L64" s="501">
        <v>0.37</v>
      </c>
      <c r="M64" s="502">
        <v>22748</v>
      </c>
      <c r="N64" s="1"/>
    </row>
    <row r="65" spans="1:14" ht="12" customHeight="1" thickBot="1">
      <c r="A65" s="1961"/>
      <c r="B65" s="1961"/>
      <c r="C65" s="1961"/>
      <c r="D65" s="1961"/>
      <c r="E65" s="1961"/>
      <c r="F65" s="1961"/>
      <c r="G65" s="1961"/>
      <c r="H65" s="160"/>
      <c r="I65" s="495" t="s">
        <v>831</v>
      </c>
      <c r="J65" s="487">
        <v>1</v>
      </c>
      <c r="K65" s="488" t="s">
        <v>830</v>
      </c>
      <c r="L65" s="489">
        <v>0.37</v>
      </c>
      <c r="M65" s="503">
        <v>24330</v>
      </c>
      <c r="N65" s="1"/>
    </row>
    <row r="66" spans="1:14" ht="12" customHeight="1" thickBot="1">
      <c r="A66" s="453" t="s">
        <v>513</v>
      </c>
      <c r="B66" s="443" t="s">
        <v>506</v>
      </c>
      <c r="C66" s="469" t="s">
        <v>606</v>
      </c>
      <c r="D66" s="444" t="s">
        <v>505</v>
      </c>
      <c r="E66" s="444" t="s">
        <v>505</v>
      </c>
      <c r="F66" s="445"/>
      <c r="G66" s="454" t="s">
        <v>87</v>
      </c>
      <c r="H66" s="160"/>
      <c r="I66" s="495" t="s">
        <v>839</v>
      </c>
      <c r="J66" s="490" t="s">
        <v>832</v>
      </c>
      <c r="K66" s="488" t="s">
        <v>833</v>
      </c>
      <c r="L66" s="490" t="s">
        <v>834</v>
      </c>
      <c r="M66" s="504">
        <v>26705</v>
      </c>
      <c r="N66" s="1"/>
    </row>
    <row r="67" spans="1:14" ht="12" customHeight="1">
      <c r="A67" s="46" t="s">
        <v>143</v>
      </c>
      <c r="B67" s="47">
        <v>0.9</v>
      </c>
      <c r="C67" s="47">
        <v>3</v>
      </c>
      <c r="D67" s="558"/>
      <c r="E67" s="47">
        <v>0.09</v>
      </c>
      <c r="F67" s="558"/>
      <c r="G67" s="397">
        <v>6933</v>
      </c>
      <c r="H67" s="160"/>
      <c r="I67" s="495" t="s">
        <v>840</v>
      </c>
      <c r="J67" s="490" t="s">
        <v>832</v>
      </c>
      <c r="K67" s="488" t="s">
        <v>835</v>
      </c>
      <c r="L67" s="490" t="s">
        <v>351</v>
      </c>
      <c r="M67" s="504">
        <v>31716</v>
      </c>
      <c r="N67" s="1"/>
    </row>
    <row r="68" spans="1:14" ht="12" customHeight="1">
      <c r="A68" s="49" t="s">
        <v>144</v>
      </c>
      <c r="B68" s="50">
        <v>1.8</v>
      </c>
      <c r="C68" s="50">
        <v>3</v>
      </c>
      <c r="D68" s="266"/>
      <c r="E68" s="50">
        <v>0.2</v>
      </c>
      <c r="F68" s="266"/>
      <c r="G68" s="396">
        <v>9980</v>
      </c>
      <c r="H68" s="163"/>
      <c r="I68" s="495" t="s">
        <v>841</v>
      </c>
      <c r="J68" s="490" t="s">
        <v>832</v>
      </c>
      <c r="K68" s="488" t="s">
        <v>836</v>
      </c>
      <c r="L68" s="490" t="s">
        <v>351</v>
      </c>
      <c r="M68" s="505">
        <v>33363</v>
      </c>
      <c r="N68" s="1"/>
    </row>
    <row r="69" spans="1:14" ht="12" customHeight="1" thickBot="1">
      <c r="A69" s="49" t="s">
        <v>145</v>
      </c>
      <c r="B69" s="50">
        <v>2.4</v>
      </c>
      <c r="C69" s="50">
        <v>5</v>
      </c>
      <c r="D69" s="559"/>
      <c r="E69" s="50">
        <v>0.35</v>
      </c>
      <c r="F69" s="559"/>
      <c r="G69" s="396">
        <v>10892</v>
      </c>
      <c r="H69" s="436"/>
      <c r="I69" s="495" t="s">
        <v>842</v>
      </c>
      <c r="J69" s="490" t="s">
        <v>832</v>
      </c>
      <c r="K69" s="488" t="s">
        <v>837</v>
      </c>
      <c r="L69" s="490" t="s">
        <v>76</v>
      </c>
      <c r="M69" s="505">
        <v>36456</v>
      </c>
      <c r="N69" s="1"/>
    </row>
    <row r="70" spans="1:15" ht="12" customHeight="1" thickBot="1">
      <c r="A70" s="49" t="s">
        <v>146</v>
      </c>
      <c r="B70" s="50">
        <v>6</v>
      </c>
      <c r="C70" s="50">
        <v>6</v>
      </c>
      <c r="D70" s="560"/>
      <c r="E70" s="50">
        <v>0.6</v>
      </c>
      <c r="F70" s="50"/>
      <c r="G70" s="396">
        <v>49770</v>
      </c>
      <c r="H70" s="102"/>
      <c r="I70" s="495" t="s">
        <v>843</v>
      </c>
      <c r="J70" s="490" t="s">
        <v>832</v>
      </c>
      <c r="K70" s="488" t="s">
        <v>838</v>
      </c>
      <c r="L70" s="488">
        <v>0.75</v>
      </c>
      <c r="M70" s="505">
        <v>42832</v>
      </c>
      <c r="N70" s="439"/>
      <c r="O70" s="257"/>
    </row>
    <row r="71" spans="1:14" ht="12" customHeight="1" thickBot="1">
      <c r="A71" s="49" t="s">
        <v>813</v>
      </c>
      <c r="B71" s="50">
        <v>7.5</v>
      </c>
      <c r="C71" s="50">
        <v>10</v>
      </c>
      <c r="D71" s="560"/>
      <c r="E71" s="50">
        <v>0.9</v>
      </c>
      <c r="F71" s="50"/>
      <c r="G71" s="396">
        <v>60335</v>
      </c>
      <c r="H71" s="102"/>
      <c r="I71" s="495" t="s">
        <v>844</v>
      </c>
      <c r="J71" s="490" t="s">
        <v>832</v>
      </c>
      <c r="K71" s="488" t="s">
        <v>845</v>
      </c>
      <c r="L71" s="488">
        <v>1.1</v>
      </c>
      <c r="M71" s="505">
        <v>49009</v>
      </c>
      <c r="N71" s="1"/>
    </row>
    <row r="72" spans="1:15" ht="12" customHeight="1">
      <c r="A72" s="554" t="s">
        <v>993</v>
      </c>
      <c r="B72" s="50">
        <v>3.15</v>
      </c>
      <c r="C72" s="50">
        <v>15</v>
      </c>
      <c r="D72" s="560"/>
      <c r="E72" s="50">
        <v>3</v>
      </c>
      <c r="F72" s="50"/>
      <c r="G72" s="396">
        <v>43064</v>
      </c>
      <c r="H72" s="102"/>
      <c r="I72" s="495" t="s">
        <v>846</v>
      </c>
      <c r="J72" s="490" t="s">
        <v>832</v>
      </c>
      <c r="K72" s="488" t="s">
        <v>847</v>
      </c>
      <c r="L72" s="488">
        <v>2.2</v>
      </c>
      <c r="M72" s="505">
        <v>80329</v>
      </c>
      <c r="N72" s="350"/>
      <c r="O72" s="78"/>
    </row>
    <row r="73" spans="1:15" ht="12" customHeight="1">
      <c r="A73" s="49" t="s">
        <v>978</v>
      </c>
      <c r="B73" s="50">
        <v>2</v>
      </c>
      <c r="C73" s="50">
        <v>30</v>
      </c>
      <c r="D73" s="560"/>
      <c r="E73" s="50">
        <v>1.1</v>
      </c>
      <c r="F73" s="50"/>
      <c r="G73" s="396">
        <v>37715</v>
      </c>
      <c r="H73" s="102"/>
      <c r="I73" s="495" t="s">
        <v>869</v>
      </c>
      <c r="J73" s="490" t="s">
        <v>161</v>
      </c>
      <c r="K73" s="488" t="s">
        <v>848</v>
      </c>
      <c r="L73" s="488">
        <v>0.55</v>
      </c>
      <c r="M73" s="505">
        <v>31122</v>
      </c>
      <c r="N73" s="78"/>
      <c r="O73" s="78"/>
    </row>
    <row r="74" spans="1:15" ht="12" customHeight="1">
      <c r="A74" s="49" t="s">
        <v>979</v>
      </c>
      <c r="B74" s="50">
        <v>6</v>
      </c>
      <c r="C74" s="50">
        <v>20</v>
      </c>
      <c r="D74" s="560"/>
      <c r="E74" s="50">
        <v>1.1</v>
      </c>
      <c r="F74" s="50"/>
      <c r="G74" s="396">
        <v>39385</v>
      </c>
      <c r="H74" s="102"/>
      <c r="I74" s="495" t="s">
        <v>870</v>
      </c>
      <c r="J74" s="490" t="s">
        <v>161</v>
      </c>
      <c r="K74" s="488" t="s">
        <v>849</v>
      </c>
      <c r="L74" s="488">
        <v>0.75</v>
      </c>
      <c r="M74" s="505">
        <v>35760</v>
      </c>
      <c r="N74" s="165"/>
      <c r="O74" s="436"/>
    </row>
    <row r="75" spans="1:15" ht="12" customHeight="1" thickBot="1">
      <c r="A75" s="49" t="s">
        <v>814</v>
      </c>
      <c r="B75" s="50">
        <v>8</v>
      </c>
      <c r="C75" s="50">
        <v>40</v>
      </c>
      <c r="D75" s="560"/>
      <c r="E75" s="50" t="s">
        <v>172</v>
      </c>
      <c r="F75" s="50"/>
      <c r="G75" s="396">
        <v>53936</v>
      </c>
      <c r="H75" s="102"/>
      <c r="I75" s="495" t="s">
        <v>871</v>
      </c>
      <c r="J75" s="490" t="s">
        <v>161</v>
      </c>
      <c r="K75" s="488" t="s">
        <v>850</v>
      </c>
      <c r="L75" s="488">
        <v>1.1</v>
      </c>
      <c r="M75" s="505">
        <v>40005</v>
      </c>
      <c r="N75" s="166"/>
      <c r="O75" s="163"/>
    </row>
    <row r="76" spans="1:15" ht="12" customHeight="1" thickBot="1">
      <c r="A76" s="49" t="s">
        <v>980</v>
      </c>
      <c r="B76" s="50">
        <v>2</v>
      </c>
      <c r="C76" s="50">
        <v>30</v>
      </c>
      <c r="D76" s="560"/>
      <c r="E76" s="50" t="s">
        <v>63</v>
      </c>
      <c r="F76" s="50"/>
      <c r="G76" s="396">
        <v>53936</v>
      </c>
      <c r="H76" s="102"/>
      <c r="I76" s="495" t="s">
        <v>851</v>
      </c>
      <c r="J76" s="490" t="s">
        <v>161</v>
      </c>
      <c r="K76" s="488" t="s">
        <v>852</v>
      </c>
      <c r="L76" s="488">
        <v>1.1</v>
      </c>
      <c r="M76" s="505">
        <v>44380</v>
      </c>
      <c r="N76" s="435" t="s">
        <v>154</v>
      </c>
      <c r="O76" s="437"/>
    </row>
    <row r="77" spans="1:15" ht="12" customHeight="1">
      <c r="A77" s="49" t="s">
        <v>984</v>
      </c>
      <c r="B77" s="50">
        <v>12.5</v>
      </c>
      <c r="C77" s="50">
        <v>20</v>
      </c>
      <c r="D77" s="560"/>
      <c r="E77" s="50" t="s">
        <v>63</v>
      </c>
      <c r="F77" s="50"/>
      <c r="G77" s="396">
        <v>32190</v>
      </c>
      <c r="H77" s="102"/>
      <c r="I77" s="495" t="s">
        <v>872</v>
      </c>
      <c r="J77" s="490" t="s">
        <v>853</v>
      </c>
      <c r="K77" s="488" t="s">
        <v>854</v>
      </c>
      <c r="L77" s="488">
        <v>0.55</v>
      </c>
      <c r="M77" s="505">
        <v>33758</v>
      </c>
      <c r="N77" s="460">
        <v>21354</v>
      </c>
      <c r="O77" s="438"/>
    </row>
    <row r="78" spans="1:15" ht="12" customHeight="1">
      <c r="A78" s="49" t="s">
        <v>985</v>
      </c>
      <c r="B78" s="50">
        <v>12.5</v>
      </c>
      <c r="C78" s="50">
        <v>20</v>
      </c>
      <c r="D78" s="560"/>
      <c r="E78" s="50" t="s">
        <v>63</v>
      </c>
      <c r="F78" s="50"/>
      <c r="G78" s="396">
        <v>31026</v>
      </c>
      <c r="H78" s="102"/>
      <c r="I78" s="495" t="s">
        <v>873</v>
      </c>
      <c r="J78" s="489">
        <v>5</v>
      </c>
      <c r="K78" s="488" t="s">
        <v>855</v>
      </c>
      <c r="L78" s="488">
        <v>1.1</v>
      </c>
      <c r="M78" s="505">
        <v>42352</v>
      </c>
      <c r="N78" s="441">
        <v>35390</v>
      </c>
      <c r="O78" s="438"/>
    </row>
    <row r="79" spans="1:15" ht="12" customHeight="1">
      <c r="A79" s="49" t="s">
        <v>1019</v>
      </c>
      <c r="B79" s="50">
        <v>25</v>
      </c>
      <c r="C79" s="50">
        <v>20</v>
      </c>
      <c r="D79" s="560"/>
      <c r="E79" s="50" t="s">
        <v>63</v>
      </c>
      <c r="F79" s="50"/>
      <c r="G79" s="396">
        <v>29550</v>
      </c>
      <c r="H79" s="102"/>
      <c r="I79" s="495" t="s">
        <v>882</v>
      </c>
      <c r="J79" s="492">
        <v>5</v>
      </c>
      <c r="K79" s="488" t="s">
        <v>856</v>
      </c>
      <c r="L79" s="488">
        <v>2.2</v>
      </c>
      <c r="M79" s="505">
        <v>56047</v>
      </c>
      <c r="N79" s="441">
        <v>39448</v>
      </c>
      <c r="O79" s="438"/>
    </row>
    <row r="80" spans="1:15" ht="12" customHeight="1">
      <c r="A80" s="49" t="s">
        <v>986</v>
      </c>
      <c r="B80" s="50">
        <v>25</v>
      </c>
      <c r="C80" s="50">
        <v>20</v>
      </c>
      <c r="D80" s="560"/>
      <c r="E80" s="50" t="s">
        <v>63</v>
      </c>
      <c r="F80" s="50"/>
      <c r="G80" s="396">
        <v>35190</v>
      </c>
      <c r="H80" s="102"/>
      <c r="I80" s="495" t="s">
        <v>874</v>
      </c>
      <c r="J80" s="489">
        <v>10</v>
      </c>
      <c r="K80" s="488" t="s">
        <v>861</v>
      </c>
      <c r="L80" s="488">
        <v>0.75</v>
      </c>
      <c r="M80" s="505">
        <v>37975</v>
      </c>
      <c r="N80" s="441">
        <v>33844</v>
      </c>
      <c r="O80" s="438"/>
    </row>
    <row r="81" spans="1:15" ht="12" customHeight="1">
      <c r="A81" s="49" t="s">
        <v>987</v>
      </c>
      <c r="B81" s="50">
        <v>25</v>
      </c>
      <c r="C81" s="50">
        <v>32</v>
      </c>
      <c r="D81" s="560"/>
      <c r="E81" s="50" t="s">
        <v>172</v>
      </c>
      <c r="F81" s="50"/>
      <c r="G81" s="396">
        <v>45552</v>
      </c>
      <c r="H81" s="102"/>
      <c r="I81" s="495" t="s">
        <v>875</v>
      </c>
      <c r="J81" s="489">
        <v>10</v>
      </c>
      <c r="K81" s="488" t="s">
        <v>862</v>
      </c>
      <c r="L81" s="488">
        <v>1.5</v>
      </c>
      <c r="M81" s="505">
        <v>54269</v>
      </c>
      <c r="N81" s="441">
        <v>36936</v>
      </c>
      <c r="O81" s="438"/>
    </row>
    <row r="82" spans="1:15" ht="12" customHeight="1">
      <c r="A82" s="49" t="s">
        <v>988</v>
      </c>
      <c r="B82" s="50">
        <v>50</v>
      </c>
      <c r="C82" s="50">
        <v>32</v>
      </c>
      <c r="D82" s="560"/>
      <c r="E82" s="50" t="s">
        <v>224</v>
      </c>
      <c r="F82" s="50"/>
      <c r="G82" s="396">
        <v>60120</v>
      </c>
      <c r="H82" s="102"/>
      <c r="I82" s="495" t="s">
        <v>876</v>
      </c>
      <c r="J82" s="489">
        <v>10</v>
      </c>
      <c r="K82" s="488" t="s">
        <v>863</v>
      </c>
      <c r="L82" s="488">
        <v>2.2</v>
      </c>
      <c r="M82" s="505">
        <v>62323</v>
      </c>
      <c r="N82" s="441">
        <v>20624</v>
      </c>
      <c r="O82" s="438"/>
    </row>
    <row r="83" spans="1:15" ht="12" customHeight="1">
      <c r="A83" s="554" t="s">
        <v>989</v>
      </c>
      <c r="B83" s="555">
        <v>50</v>
      </c>
      <c r="C83" s="555">
        <v>50</v>
      </c>
      <c r="D83" s="50"/>
      <c r="E83" s="555" t="s">
        <v>174</v>
      </c>
      <c r="F83" s="50"/>
      <c r="G83" s="396">
        <v>86010</v>
      </c>
      <c r="H83" s="102"/>
      <c r="I83" s="495" t="s">
        <v>877</v>
      </c>
      <c r="J83" s="489">
        <v>10</v>
      </c>
      <c r="K83" s="488" t="s">
        <v>864</v>
      </c>
      <c r="L83" s="488">
        <v>2.2</v>
      </c>
      <c r="M83" s="505">
        <v>65493</v>
      </c>
      <c r="N83" s="441">
        <v>33088</v>
      </c>
      <c r="O83" s="438"/>
    </row>
    <row r="84" spans="1:15" ht="12" customHeight="1">
      <c r="A84" s="554" t="s">
        <v>981</v>
      </c>
      <c r="B84" s="555">
        <v>50</v>
      </c>
      <c r="C84" s="555">
        <v>50</v>
      </c>
      <c r="D84" s="266"/>
      <c r="E84" s="555" t="s">
        <v>174</v>
      </c>
      <c r="F84" s="266"/>
      <c r="G84" s="396">
        <v>103366</v>
      </c>
      <c r="H84" s="102"/>
      <c r="I84" s="495" t="s">
        <v>878</v>
      </c>
      <c r="J84" s="489">
        <v>10</v>
      </c>
      <c r="K84" s="488" t="s">
        <v>865</v>
      </c>
      <c r="L84" s="488">
        <v>4</v>
      </c>
      <c r="M84" s="505">
        <v>91090</v>
      </c>
      <c r="N84" s="441">
        <v>56178</v>
      </c>
      <c r="O84" s="438"/>
    </row>
    <row r="85" spans="1:15" ht="12" customHeight="1">
      <c r="A85" s="554" t="s">
        <v>982</v>
      </c>
      <c r="B85" s="555">
        <v>100</v>
      </c>
      <c r="C85" s="555">
        <v>32</v>
      </c>
      <c r="D85" s="555"/>
      <c r="E85" s="555" t="s">
        <v>174</v>
      </c>
      <c r="F85" s="263"/>
      <c r="G85" s="396">
        <v>87445</v>
      </c>
      <c r="H85" s="102"/>
      <c r="I85" s="495" t="s">
        <v>879</v>
      </c>
      <c r="J85" s="489">
        <v>10</v>
      </c>
      <c r="K85" s="488" t="s">
        <v>866</v>
      </c>
      <c r="L85" s="488">
        <v>5.5</v>
      </c>
      <c r="M85" s="505">
        <v>123765</v>
      </c>
      <c r="N85" s="441">
        <v>69836</v>
      </c>
      <c r="O85" s="438"/>
    </row>
    <row r="86" spans="1:15" ht="12" customHeight="1">
      <c r="A86" s="554" t="s">
        <v>983</v>
      </c>
      <c r="B86" s="555">
        <v>50</v>
      </c>
      <c r="C86" s="555">
        <v>50</v>
      </c>
      <c r="D86" s="50"/>
      <c r="E86" s="555" t="s">
        <v>174</v>
      </c>
      <c r="F86" s="266"/>
      <c r="G86" s="396">
        <v>113420</v>
      </c>
      <c r="H86" s="102"/>
      <c r="I86" s="495" t="s">
        <v>880</v>
      </c>
      <c r="J86" s="489">
        <v>15</v>
      </c>
      <c r="K86" s="488" t="s">
        <v>867</v>
      </c>
      <c r="L86" s="488">
        <v>2.2</v>
      </c>
      <c r="M86" s="505">
        <v>44888</v>
      </c>
      <c r="N86" s="441">
        <v>116556</v>
      </c>
      <c r="O86" s="438"/>
    </row>
    <row r="87" spans="1:15" ht="12" customHeight="1">
      <c r="A87" s="554" t="s">
        <v>990</v>
      </c>
      <c r="B87" s="555">
        <v>100</v>
      </c>
      <c r="C87" s="555">
        <v>50</v>
      </c>
      <c r="D87" s="50"/>
      <c r="E87" s="555" t="s">
        <v>225</v>
      </c>
      <c r="F87" s="266"/>
      <c r="G87" s="396">
        <v>145166</v>
      </c>
      <c r="H87" s="102"/>
      <c r="I87" s="495" t="s">
        <v>881</v>
      </c>
      <c r="J87" s="489">
        <v>15</v>
      </c>
      <c r="K87" s="488" t="s">
        <v>868</v>
      </c>
      <c r="L87" s="488">
        <v>4</v>
      </c>
      <c r="M87" s="505">
        <v>81366</v>
      </c>
      <c r="N87" s="441">
        <v>170264</v>
      </c>
      <c r="O87" s="438"/>
    </row>
    <row r="88" spans="1:15" ht="12" customHeight="1" thickBot="1">
      <c r="A88" s="554" t="s">
        <v>991</v>
      </c>
      <c r="B88" s="555">
        <v>50</v>
      </c>
      <c r="C88" s="555">
        <v>50</v>
      </c>
      <c r="D88" s="50"/>
      <c r="E88" s="555" t="s">
        <v>174</v>
      </c>
      <c r="F88" s="266"/>
      <c r="G88" s="396">
        <v>155252</v>
      </c>
      <c r="H88" s="102"/>
      <c r="I88" s="496" t="s">
        <v>886</v>
      </c>
      <c r="J88" s="509">
        <v>22</v>
      </c>
      <c r="K88" s="491" t="s">
        <v>885</v>
      </c>
      <c r="L88" s="491">
        <v>3</v>
      </c>
      <c r="M88" s="508">
        <v>68046</v>
      </c>
      <c r="N88" s="461">
        <v>207242</v>
      </c>
      <c r="O88" s="438"/>
    </row>
    <row r="89" spans="1:14" ht="12" customHeight="1" thickBot="1">
      <c r="A89" s="554" t="s">
        <v>992</v>
      </c>
      <c r="B89" s="555">
        <v>12.5</v>
      </c>
      <c r="C89" s="555">
        <v>20</v>
      </c>
      <c r="D89" s="555">
        <v>37</v>
      </c>
      <c r="E89" s="555"/>
      <c r="F89" s="266"/>
      <c r="G89" s="396">
        <v>86032</v>
      </c>
      <c r="H89" s="102"/>
      <c r="I89" s="495" t="s">
        <v>2229</v>
      </c>
      <c r="J89" s="507">
        <v>33</v>
      </c>
      <c r="K89" s="498" t="s">
        <v>2151</v>
      </c>
      <c r="L89" s="498">
        <v>22</v>
      </c>
      <c r="M89" s="505">
        <v>274428.042</v>
      </c>
      <c r="N89" s="1"/>
    </row>
    <row r="90" spans="1:14" ht="12" customHeight="1" thickBot="1">
      <c r="A90" s="49" t="s">
        <v>1020</v>
      </c>
      <c r="B90" s="50">
        <v>12.5</v>
      </c>
      <c r="C90" s="50">
        <v>20</v>
      </c>
      <c r="D90" s="50"/>
      <c r="E90" s="50" t="s">
        <v>63</v>
      </c>
      <c r="F90" s="50"/>
      <c r="G90" s="562">
        <v>33818</v>
      </c>
      <c r="H90" s="102"/>
      <c r="I90" s="495" t="s">
        <v>883</v>
      </c>
      <c r="J90" s="489">
        <v>46</v>
      </c>
      <c r="K90" s="498" t="s">
        <v>858</v>
      </c>
      <c r="L90" s="498">
        <v>4</v>
      </c>
      <c r="M90" s="505">
        <v>83807</v>
      </c>
      <c r="N90" s="31"/>
    </row>
    <row r="91" spans="1:14" ht="12" customHeight="1">
      <c r="A91" s="554" t="s">
        <v>1021</v>
      </c>
      <c r="B91" s="555">
        <v>2</v>
      </c>
      <c r="C91" s="555">
        <v>30</v>
      </c>
      <c r="D91" s="50"/>
      <c r="E91" s="555" t="s">
        <v>178</v>
      </c>
      <c r="F91" s="266"/>
      <c r="G91" s="396">
        <v>119936</v>
      </c>
      <c r="H91" s="102"/>
      <c r="I91" s="495" t="s">
        <v>884</v>
      </c>
      <c r="J91" s="489">
        <v>46</v>
      </c>
      <c r="K91" s="498" t="s">
        <v>859</v>
      </c>
      <c r="L91" s="498">
        <v>22</v>
      </c>
      <c r="M91" s="505">
        <v>306342</v>
      </c>
      <c r="N91" s="1"/>
    </row>
    <row r="92" spans="1:14" ht="12" customHeight="1" thickBot="1">
      <c r="A92" s="556" t="s">
        <v>1022</v>
      </c>
      <c r="B92" s="557">
        <v>6</v>
      </c>
      <c r="C92" s="557">
        <v>20</v>
      </c>
      <c r="D92" s="52"/>
      <c r="E92" s="557" t="s">
        <v>250</v>
      </c>
      <c r="F92" s="561"/>
      <c r="G92" s="400">
        <v>222135</v>
      </c>
      <c r="H92" s="102"/>
      <c r="I92" s="499" t="s">
        <v>887</v>
      </c>
      <c r="J92" s="497">
        <v>66</v>
      </c>
      <c r="K92" s="500" t="s">
        <v>860</v>
      </c>
      <c r="L92" s="500">
        <v>4</v>
      </c>
      <c r="M92" s="506">
        <v>88231</v>
      </c>
      <c r="N92" s="1"/>
    </row>
    <row r="93" spans="1:14" ht="18" customHeight="1">
      <c r="A93" s="1962" t="s">
        <v>1150</v>
      </c>
      <c r="B93" s="1962"/>
      <c r="C93" s="1962"/>
      <c r="D93" s="1962"/>
      <c r="E93" s="1962"/>
      <c r="F93" s="1962"/>
      <c r="G93" s="1962"/>
      <c r="H93" s="1962"/>
      <c r="I93" s="1962"/>
      <c r="J93" s="1962"/>
      <c r="K93" s="1962"/>
      <c r="L93" s="1962"/>
      <c r="M93" s="1962"/>
      <c r="N93" s="1"/>
    </row>
    <row r="94" spans="1:14" ht="12" customHeight="1">
      <c r="A94" s="575"/>
      <c r="B94" s="575"/>
      <c r="C94" s="575"/>
      <c r="D94" s="575"/>
      <c r="E94" s="575"/>
      <c r="F94" s="575"/>
      <c r="G94" s="575"/>
      <c r="H94" s="102"/>
      <c r="I94" s="102"/>
      <c r="J94" s="27"/>
      <c r="K94" s="27"/>
      <c r="L94" s="27"/>
      <c r="M94" s="1340"/>
      <c r="N94" s="1"/>
    </row>
    <row r="95" spans="1:14" ht="12" customHeight="1">
      <c r="A95" s="157"/>
      <c r="B95" s="2"/>
      <c r="C95" s="2"/>
      <c r="D95" s="2"/>
      <c r="E95" s="2"/>
      <c r="F95" s="158"/>
      <c r="G95" s="2"/>
      <c r="H95" s="102"/>
      <c r="I95" s="102"/>
      <c r="J95" s="27"/>
      <c r="K95" s="27"/>
      <c r="L95" s="27"/>
      <c r="M95" s="1340"/>
      <c r="N95" s="1"/>
    </row>
    <row r="96" spans="1:14" ht="12" customHeight="1">
      <c r="A96" s="157"/>
      <c r="B96" s="2"/>
      <c r="C96" s="2"/>
      <c r="D96" s="2"/>
      <c r="E96" s="2"/>
      <c r="F96" s="158"/>
      <c r="G96" s="2"/>
      <c r="H96" s="157"/>
      <c r="I96" s="102"/>
      <c r="J96" s="27"/>
      <c r="K96" s="27"/>
      <c r="L96" s="27"/>
      <c r="M96" s="1340"/>
      <c r="N96" s="1"/>
    </row>
    <row r="97" spans="2:13" s="1" customFormat="1" ht="12" customHeight="1">
      <c r="B97" s="187"/>
      <c r="C97" s="187"/>
      <c r="D97" s="187"/>
      <c r="E97" s="187"/>
      <c r="F97" s="187"/>
      <c r="G97" s="187"/>
      <c r="H97" s="157"/>
      <c r="I97" s="102"/>
      <c r="J97" s="27"/>
      <c r="K97" s="27"/>
      <c r="L97" s="27"/>
      <c r="M97" s="158"/>
    </row>
    <row r="98" spans="2:13" s="1" customFormat="1" ht="12" customHeight="1">
      <c r="B98" s="29"/>
      <c r="C98" s="29"/>
      <c r="D98" s="29"/>
      <c r="E98" s="29"/>
      <c r="F98" s="29"/>
      <c r="G98" s="119"/>
      <c r="H98" s="157"/>
      <c r="I98" s="28"/>
      <c r="J98" s="27"/>
      <c r="K98" s="27"/>
      <c r="L98" s="27"/>
      <c r="M98" s="158"/>
    </row>
    <row r="99" spans="2:13" s="1" customFormat="1" ht="12" customHeight="1">
      <c r="B99" s="29"/>
      <c r="C99" s="29"/>
      <c r="D99" s="29"/>
      <c r="E99" s="29"/>
      <c r="F99" s="29"/>
      <c r="G99" s="119"/>
      <c r="H99" s="189"/>
      <c r="I99" s="28"/>
      <c r="J99" s="27"/>
      <c r="K99" s="27"/>
      <c r="L99" s="27"/>
      <c r="M99" s="158"/>
    </row>
    <row r="100" spans="2:13" s="1" customFormat="1" ht="12" customHeight="1">
      <c r="B100" s="29"/>
      <c r="C100" s="29"/>
      <c r="D100" s="29"/>
      <c r="E100" s="29"/>
      <c r="F100" s="29"/>
      <c r="G100" s="119"/>
      <c r="I100" s="28"/>
      <c r="J100" s="27"/>
      <c r="K100" s="27"/>
      <c r="L100" s="27"/>
      <c r="M100" s="158"/>
    </row>
    <row r="101" spans="2:13" s="1" customFormat="1" ht="12" customHeight="1">
      <c r="B101" s="29"/>
      <c r="C101" s="29"/>
      <c r="D101" s="29"/>
      <c r="E101" s="29"/>
      <c r="F101" s="29"/>
      <c r="G101" s="119"/>
      <c r="I101" s="28"/>
      <c r="J101" s="27"/>
      <c r="K101" s="27"/>
      <c r="L101" s="27"/>
      <c r="M101" s="158"/>
    </row>
    <row r="102" spans="2:13" s="1" customFormat="1" ht="12" customHeight="1">
      <c r="B102" s="29"/>
      <c r="C102" s="29"/>
      <c r="D102" s="29"/>
      <c r="E102" s="29"/>
      <c r="F102" s="29"/>
      <c r="G102" s="119"/>
      <c r="I102" s="28"/>
      <c r="J102" s="27"/>
      <c r="K102" s="27"/>
      <c r="L102" s="27"/>
      <c r="M102" s="158"/>
    </row>
    <row r="103" spans="2:14" s="1" customFormat="1" ht="12" customHeight="1" thickBot="1">
      <c r="B103" s="29"/>
      <c r="C103" s="29"/>
      <c r="D103" s="29"/>
      <c r="E103" s="29"/>
      <c r="F103" s="29"/>
      <c r="G103" s="119"/>
      <c r="I103" s="28"/>
      <c r="J103" s="27"/>
      <c r="K103" s="27"/>
      <c r="L103" s="27"/>
      <c r="M103" s="158"/>
      <c r="N103" s="121"/>
    </row>
    <row r="104" spans="2:13" s="1" customFormat="1" ht="12" customHeight="1">
      <c r="B104" s="29"/>
      <c r="C104" s="29"/>
      <c r="D104" s="29"/>
      <c r="E104" s="29"/>
      <c r="F104" s="29"/>
      <c r="G104" s="119"/>
      <c r="I104" s="28"/>
      <c r="J104" s="27"/>
      <c r="K104" s="27"/>
      <c r="L104" s="27"/>
      <c r="M104" s="158"/>
    </row>
    <row r="105" spans="2:14" s="1" customFormat="1" ht="9" customHeight="1">
      <c r="B105" s="29"/>
      <c r="C105" s="29"/>
      <c r="D105" s="29"/>
      <c r="E105" s="29"/>
      <c r="F105" s="29"/>
      <c r="G105" s="119"/>
      <c r="I105" s="28"/>
      <c r="J105" s="27"/>
      <c r="K105" s="27"/>
      <c r="L105" s="27"/>
      <c r="M105" s="158"/>
      <c r="N105" s="29"/>
    </row>
    <row r="106" spans="2:14" s="1" customFormat="1" ht="20.25" customHeight="1">
      <c r="B106" s="29"/>
      <c r="C106" s="29"/>
      <c r="D106" s="29"/>
      <c r="E106" s="29"/>
      <c r="F106" s="29"/>
      <c r="G106" s="119"/>
      <c r="I106" s="28"/>
      <c r="J106" s="27"/>
      <c r="K106" s="27"/>
      <c r="L106" s="27"/>
      <c r="M106" s="158"/>
      <c r="N106" s="29"/>
    </row>
    <row r="107" spans="2:14" s="1" customFormat="1" ht="9" customHeight="1">
      <c r="B107" s="29"/>
      <c r="C107" s="29"/>
      <c r="D107" s="29"/>
      <c r="E107" s="29"/>
      <c r="F107" s="29"/>
      <c r="G107" s="119"/>
      <c r="I107" s="28"/>
      <c r="J107" s="27"/>
      <c r="K107" s="27"/>
      <c r="L107" s="27"/>
      <c r="M107" s="158"/>
      <c r="N107" s="29"/>
    </row>
    <row r="108" spans="2:14" s="1" customFormat="1" ht="9" customHeight="1">
      <c r="B108" s="29"/>
      <c r="C108" s="29"/>
      <c r="D108" s="29"/>
      <c r="E108" s="29"/>
      <c r="F108" s="29"/>
      <c r="G108" s="119"/>
      <c r="I108" s="28"/>
      <c r="J108" s="27"/>
      <c r="K108" s="27"/>
      <c r="L108" s="27"/>
      <c r="M108" s="158"/>
      <c r="N108" s="29"/>
    </row>
    <row r="109" spans="2:14" s="1" customFormat="1" ht="9" customHeight="1">
      <c r="B109" s="29"/>
      <c r="C109" s="29"/>
      <c r="D109" s="29"/>
      <c r="E109" s="29"/>
      <c r="F109" s="29"/>
      <c r="G109" s="119"/>
      <c r="I109" s="463"/>
      <c r="J109" s="27"/>
      <c r="K109" s="27"/>
      <c r="L109" s="27"/>
      <c r="M109" s="158"/>
      <c r="N109" s="29"/>
    </row>
    <row r="110" spans="2:14" s="1" customFormat="1" ht="9" customHeight="1">
      <c r="B110" s="29"/>
      <c r="C110" s="29"/>
      <c r="D110" s="29"/>
      <c r="E110" s="29"/>
      <c r="F110" s="29"/>
      <c r="G110" s="119"/>
      <c r="I110" s="463"/>
      <c r="J110" s="27"/>
      <c r="K110" s="27"/>
      <c r="L110" s="27"/>
      <c r="M110" s="158"/>
      <c r="N110" s="29"/>
    </row>
    <row r="111" spans="2:14" s="1" customFormat="1" ht="9" customHeight="1">
      <c r="B111" s="29"/>
      <c r="C111" s="29"/>
      <c r="D111" s="29"/>
      <c r="E111" s="29"/>
      <c r="F111" s="29"/>
      <c r="G111" s="119"/>
      <c r="L111" s="2"/>
      <c r="M111" s="158"/>
      <c r="N111" s="29"/>
    </row>
    <row r="112" spans="2:14" s="1" customFormat="1" ht="9" customHeight="1">
      <c r="B112" s="29"/>
      <c r="C112" s="29"/>
      <c r="D112" s="29"/>
      <c r="E112" s="29"/>
      <c r="F112" s="29"/>
      <c r="G112" s="119"/>
      <c r="L112" s="2"/>
      <c r="M112" s="158"/>
      <c r="N112" s="29"/>
    </row>
    <row r="113" spans="9:13" s="29" customFormat="1" ht="9" customHeight="1">
      <c r="I113" s="1"/>
      <c r="J113" s="1"/>
      <c r="K113" s="1"/>
      <c r="L113" s="2"/>
      <c r="M113" s="158"/>
    </row>
    <row r="138" s="1" customFormat="1" ht="9" customHeight="1" thickBot="1">
      <c r="N138" s="190">
        <v>36786</v>
      </c>
    </row>
    <row r="139" s="1" customFormat="1" ht="9" customHeight="1">
      <c r="N139" s="2"/>
    </row>
    <row r="140" s="1" customFormat="1" ht="9" customHeight="1">
      <c r="N140" s="2"/>
    </row>
    <row r="141" s="1" customFormat="1" ht="9" customHeight="1">
      <c r="N141" s="2"/>
    </row>
    <row r="142" s="1" customFormat="1" ht="9" customHeight="1">
      <c r="N142" s="2"/>
    </row>
    <row r="143" s="1" customFormat="1" ht="9" customHeight="1">
      <c r="N143" s="2"/>
    </row>
    <row r="144" s="1" customFormat="1" ht="9" customHeight="1">
      <c r="N144" s="2"/>
    </row>
    <row r="145" s="1" customFormat="1" ht="9" customHeight="1">
      <c r="N145" s="191" t="s">
        <v>152</v>
      </c>
    </row>
  </sheetData>
  <sheetProtection/>
  <mergeCells count="9">
    <mergeCell ref="I59:M59"/>
    <mergeCell ref="A64:G65"/>
    <mergeCell ref="A93:M93"/>
    <mergeCell ref="A3:G3"/>
    <mergeCell ref="I3:M3"/>
    <mergeCell ref="I4:J4"/>
    <mergeCell ref="A28:G29"/>
    <mergeCell ref="A31:G31"/>
    <mergeCell ref="I33:M34"/>
  </mergeCells>
  <printOptions horizontalCentered="1" verticalCentered="1"/>
  <pageMargins left="0" right="0" top="0" bottom="0" header="0" footer="0"/>
  <pageSetup horizontalDpi="600" verticalDpi="600" orientation="portrait" paperSize="9" scale="73" r:id="rId1"/>
  <rowBreaks count="1" manualBreakCount="1">
    <brk id="102" max="13" man="1"/>
  </rowBreaks>
  <colBreaks count="1" manualBreakCount="1">
    <brk id="13" max="9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P173"/>
  <sheetViews>
    <sheetView zoomScale="70" zoomScaleNormal="70" zoomScaleSheetLayoutView="70" zoomScalePageLayoutView="0" workbookViewId="0" topLeftCell="A109">
      <selection activeCell="A9" sqref="A9:J9"/>
    </sheetView>
  </sheetViews>
  <sheetFormatPr defaultColWidth="9.00390625" defaultRowHeight="12.75"/>
  <cols>
    <col min="1" max="1" width="34.25390625" style="1023" customWidth="1"/>
    <col min="2" max="2" width="9.00390625" style="1023" customWidth="1"/>
    <col min="3" max="3" width="14.75390625" style="1023" customWidth="1"/>
    <col min="4" max="4" width="14.875" style="1023" customWidth="1"/>
    <col min="5" max="5" width="16.375" style="1023" customWidth="1"/>
    <col min="6" max="6" width="34.625" style="1023" customWidth="1"/>
    <col min="7" max="7" width="11.125" style="1023" customWidth="1"/>
    <col min="8" max="8" width="13.00390625" style="1023" customWidth="1"/>
    <col min="9" max="9" width="9.875" style="1023" bestFit="1" customWidth="1"/>
    <col min="10" max="10" width="20.00390625" style="1023" customWidth="1"/>
    <col min="11" max="12" width="9.125" style="1611" customWidth="1"/>
    <col min="13" max="16384" width="9.125" style="1113" customWidth="1"/>
  </cols>
  <sheetData>
    <row r="1" spans="1:16" ht="23.25">
      <c r="A1" s="913"/>
      <c r="B1" s="1362" t="s">
        <v>1156</v>
      </c>
      <c r="C1" s="1362"/>
      <c r="D1" s="1363"/>
      <c r="E1" s="1363"/>
      <c r="F1" s="1363"/>
      <c r="G1" s="1363"/>
      <c r="H1" s="1363"/>
      <c r="I1" s="1363"/>
      <c r="J1" s="1363"/>
      <c r="K1" s="1115"/>
      <c r="L1" s="1115"/>
      <c r="M1" s="1363"/>
      <c r="N1" s="1363"/>
      <c r="O1" s="1363"/>
      <c r="P1" s="1363"/>
    </row>
    <row r="2" spans="1:16" ht="23.25">
      <c r="A2" s="913"/>
      <c r="B2" s="1362" t="s">
        <v>1157</v>
      </c>
      <c r="C2" s="1362"/>
      <c r="D2" s="1363"/>
      <c r="E2" s="1363"/>
      <c r="F2" s="1363"/>
      <c r="G2" s="1363"/>
      <c r="H2" s="1363"/>
      <c r="I2" s="1363"/>
      <c r="J2" s="1363"/>
      <c r="K2" s="1115"/>
      <c r="L2" s="1115"/>
      <c r="M2" s="1363"/>
      <c r="N2" s="1363"/>
      <c r="O2" s="1363"/>
      <c r="P2" s="1363"/>
    </row>
    <row r="3" spans="1:16" ht="23.25">
      <c r="A3" s="915"/>
      <c r="B3" s="1364" t="s">
        <v>1617</v>
      </c>
      <c r="C3" s="1364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</row>
    <row r="4" spans="1:16" ht="18.75">
      <c r="A4" s="975" t="s">
        <v>1661</v>
      </c>
      <c r="B4" s="975"/>
      <c r="C4" s="975"/>
      <c r="E4" s="975"/>
      <c r="F4" s="977" t="s">
        <v>1662</v>
      </c>
      <c r="G4" s="975"/>
      <c r="H4" s="975"/>
      <c r="I4" s="976"/>
      <c r="K4" s="925"/>
      <c r="L4" s="925"/>
      <c r="M4" s="925"/>
      <c r="N4" s="925"/>
      <c r="O4" s="921"/>
      <c r="P4" s="921"/>
    </row>
    <row r="5" spans="1:16" ht="18.75">
      <c r="A5" s="1115" t="s">
        <v>1161</v>
      </c>
      <c r="B5" s="1115"/>
      <c r="C5" s="1115"/>
      <c r="E5" s="1115"/>
      <c r="F5" s="1365" t="s">
        <v>1162</v>
      </c>
      <c r="G5" s="1115"/>
      <c r="H5" s="1115"/>
      <c r="I5" s="978"/>
      <c r="K5" s="1366"/>
      <c r="L5" s="1366"/>
      <c r="M5" s="1366"/>
      <c r="N5" s="1366"/>
      <c r="O5" s="1366"/>
      <c r="P5" s="1366"/>
    </row>
    <row r="6" spans="1:16" ht="24" thickBot="1">
      <c r="A6" s="1367" t="s">
        <v>2041</v>
      </c>
      <c r="B6" s="1116"/>
      <c r="C6" s="1116"/>
      <c r="E6" s="1116"/>
      <c r="F6" s="981" t="s">
        <v>2042</v>
      </c>
      <c r="G6" s="1116"/>
      <c r="H6" s="1116"/>
      <c r="I6" s="976"/>
      <c r="K6" s="1610"/>
      <c r="L6" s="1610"/>
      <c r="M6" s="1022"/>
      <c r="N6" s="1022"/>
      <c r="O6" s="930"/>
      <c r="P6" s="931"/>
    </row>
    <row r="7" ht="14.25" thickBot="1" thickTop="1">
      <c r="J7" s="1368" t="s">
        <v>2415</v>
      </c>
    </row>
    <row r="8" spans="1:12" s="1117" customFormat="1" ht="14.25">
      <c r="A8" s="1972"/>
      <c r="B8" s="1973"/>
      <c r="C8" s="1973"/>
      <c r="D8" s="1973"/>
      <c r="E8" s="1973"/>
      <c r="F8" s="1973"/>
      <c r="G8" s="1973"/>
      <c r="H8" s="1973"/>
      <c r="I8" s="1973"/>
      <c r="J8" s="1974"/>
      <c r="K8" s="1399"/>
      <c r="L8" s="1399"/>
    </row>
    <row r="9" spans="1:12" s="1117" customFormat="1" ht="17.25" customHeight="1">
      <c r="A9" s="1975" t="s">
        <v>2043</v>
      </c>
      <c r="B9" s="1976"/>
      <c r="C9" s="1976"/>
      <c r="D9" s="1976"/>
      <c r="E9" s="1976"/>
      <c r="F9" s="1976"/>
      <c r="G9" s="1976"/>
      <c r="H9" s="1976"/>
      <c r="I9" s="1976"/>
      <c r="J9" s="1977"/>
      <c r="K9" s="1399"/>
      <c r="L9" s="1399"/>
    </row>
    <row r="10" spans="1:12" s="1117" customFormat="1" ht="22.5" customHeight="1">
      <c r="A10" s="1978" t="s">
        <v>2044</v>
      </c>
      <c r="B10" s="1979"/>
      <c r="C10" s="1979"/>
      <c r="D10" s="1979"/>
      <c r="E10" s="1979"/>
      <c r="F10" s="1979"/>
      <c r="G10" s="1979"/>
      <c r="H10" s="1979"/>
      <c r="I10" s="1979"/>
      <c r="J10" s="1980"/>
      <c r="K10" s="1399"/>
      <c r="L10" s="1399"/>
    </row>
    <row r="11" spans="1:12" s="1117" customFormat="1" ht="18" customHeight="1">
      <c r="A11" s="1978"/>
      <c r="B11" s="1979"/>
      <c r="C11" s="1979"/>
      <c r="D11" s="1979"/>
      <c r="E11" s="1979"/>
      <c r="F11" s="1979"/>
      <c r="G11" s="1979"/>
      <c r="H11" s="1979"/>
      <c r="I11" s="1979"/>
      <c r="J11" s="1980"/>
      <c r="K11" s="1399"/>
      <c r="L11" s="1399"/>
    </row>
    <row r="12" spans="1:12" s="1117" customFormat="1" ht="18.75" customHeight="1">
      <c r="A12" s="1978"/>
      <c r="B12" s="1979"/>
      <c r="C12" s="1979"/>
      <c r="D12" s="1979"/>
      <c r="E12" s="1979"/>
      <c r="F12" s="1979"/>
      <c r="G12" s="1979"/>
      <c r="H12" s="1979"/>
      <c r="I12" s="1979"/>
      <c r="J12" s="1980"/>
      <c r="K12" s="1399"/>
      <c r="L12" s="1399"/>
    </row>
    <row r="13" spans="1:12" s="1117" customFormat="1" ht="18.75" customHeight="1">
      <c r="A13" s="1978"/>
      <c r="B13" s="1979"/>
      <c r="C13" s="1979"/>
      <c r="D13" s="1979"/>
      <c r="E13" s="1979"/>
      <c r="F13" s="1979"/>
      <c r="G13" s="1979"/>
      <c r="H13" s="1979"/>
      <c r="I13" s="1979"/>
      <c r="J13" s="1980"/>
      <c r="K13" s="1399"/>
      <c r="L13" s="1399"/>
    </row>
    <row r="14" spans="1:12" s="1117" customFormat="1" ht="30.75" customHeight="1" thickBot="1">
      <c r="A14" s="1981"/>
      <c r="B14" s="1982"/>
      <c r="C14" s="1982"/>
      <c r="D14" s="1982"/>
      <c r="E14" s="1982"/>
      <c r="F14" s="1982"/>
      <c r="G14" s="1982"/>
      <c r="H14" s="1982"/>
      <c r="I14" s="1982"/>
      <c r="J14" s="1983"/>
      <c r="K14" s="1399"/>
      <c r="L14" s="1399"/>
    </row>
    <row r="15" spans="1:12" s="1117" customFormat="1" ht="12.75" customHeight="1">
      <c r="A15" s="1984" t="s">
        <v>2045</v>
      </c>
      <c r="B15" s="1986" t="s">
        <v>506</v>
      </c>
      <c r="C15" s="1986" t="s">
        <v>606</v>
      </c>
      <c r="D15" s="1986" t="s">
        <v>505</v>
      </c>
      <c r="E15" s="1988" t="s">
        <v>2046</v>
      </c>
      <c r="F15" s="1990" t="s">
        <v>2045</v>
      </c>
      <c r="G15" s="1986" t="s">
        <v>506</v>
      </c>
      <c r="H15" s="1986" t="s">
        <v>606</v>
      </c>
      <c r="I15" s="1986" t="s">
        <v>505</v>
      </c>
      <c r="J15" s="1993" t="s">
        <v>2046</v>
      </c>
      <c r="K15" s="1399"/>
      <c r="L15" s="1399"/>
    </row>
    <row r="16" spans="1:12" s="1117" customFormat="1" ht="18.75" customHeight="1" thickBot="1">
      <c r="A16" s="1985"/>
      <c r="B16" s="1987"/>
      <c r="C16" s="1987"/>
      <c r="D16" s="1987"/>
      <c r="E16" s="1989"/>
      <c r="F16" s="1991"/>
      <c r="G16" s="1987"/>
      <c r="H16" s="1992"/>
      <c r="I16" s="1992"/>
      <c r="J16" s="1994"/>
      <c r="K16" s="1399"/>
      <c r="L16" s="1399"/>
    </row>
    <row r="17" spans="1:12" s="1117" customFormat="1" ht="18" customHeight="1">
      <c r="A17" s="1695" t="s">
        <v>2501</v>
      </c>
      <c r="B17" s="1995">
        <v>1</v>
      </c>
      <c r="C17" s="1696" t="s">
        <v>828</v>
      </c>
      <c r="D17" s="1696">
        <v>0.37</v>
      </c>
      <c r="E17" s="1369">
        <v>22747.603</v>
      </c>
      <c r="F17" s="1370" t="s">
        <v>2502</v>
      </c>
      <c r="G17" s="1997">
        <v>10</v>
      </c>
      <c r="H17" s="1372" t="s">
        <v>861</v>
      </c>
      <c r="I17" s="1372">
        <v>0.75</v>
      </c>
      <c r="J17" s="1373">
        <v>37975.256</v>
      </c>
      <c r="K17" s="1399"/>
      <c r="L17" s="1399"/>
    </row>
    <row r="18" spans="1:12" s="1117" customFormat="1" ht="18" customHeight="1">
      <c r="A18" s="1697" t="s">
        <v>2503</v>
      </c>
      <c r="B18" s="1996"/>
      <c r="C18" s="1372" t="s">
        <v>2047</v>
      </c>
      <c r="D18" s="1372">
        <v>0.37</v>
      </c>
      <c r="E18" s="1374">
        <v>23276.457</v>
      </c>
      <c r="F18" s="1370" t="s">
        <v>2504</v>
      </c>
      <c r="G18" s="1997"/>
      <c r="H18" s="1372" t="s">
        <v>2048</v>
      </c>
      <c r="I18" s="1372">
        <v>0.75</v>
      </c>
      <c r="J18" s="1373">
        <v>40576.274</v>
      </c>
      <c r="K18" s="1399"/>
      <c r="L18" s="1399"/>
    </row>
    <row r="19" spans="1:12" s="1117" customFormat="1" ht="18" customHeight="1">
      <c r="A19" s="1697" t="s">
        <v>2505</v>
      </c>
      <c r="B19" s="1996"/>
      <c r="C19" s="1372" t="s">
        <v>830</v>
      </c>
      <c r="D19" s="1372">
        <v>0.37</v>
      </c>
      <c r="E19" s="1374">
        <v>24331.216</v>
      </c>
      <c r="F19" s="1370" t="s">
        <v>2506</v>
      </c>
      <c r="G19" s="1997"/>
      <c r="H19" s="1372" t="s">
        <v>2049</v>
      </c>
      <c r="I19" s="1372">
        <v>1.1</v>
      </c>
      <c r="J19" s="1373">
        <v>46283.572</v>
      </c>
      <c r="K19" s="1399"/>
      <c r="L19" s="1399"/>
    </row>
    <row r="20" spans="1:12" s="1117" customFormat="1" ht="18" customHeight="1">
      <c r="A20" s="1697" t="s">
        <v>2507</v>
      </c>
      <c r="B20" s="1996"/>
      <c r="C20" s="1372" t="s">
        <v>2050</v>
      </c>
      <c r="D20" s="1372">
        <v>0.37</v>
      </c>
      <c r="E20" s="1374">
        <v>25451.836</v>
      </c>
      <c r="F20" s="1370" t="s">
        <v>2508</v>
      </c>
      <c r="G20" s="1997"/>
      <c r="H20" s="1372" t="s">
        <v>862</v>
      </c>
      <c r="I20" s="1372">
        <v>1.5</v>
      </c>
      <c r="J20" s="1373">
        <v>54269.464</v>
      </c>
      <c r="K20" s="1399"/>
      <c r="L20" s="1399"/>
    </row>
    <row r="21" spans="1:12" s="1117" customFormat="1" ht="18" customHeight="1">
      <c r="A21" s="1697" t="s">
        <v>2509</v>
      </c>
      <c r="B21" s="1996"/>
      <c r="C21" s="1372" t="s">
        <v>833</v>
      </c>
      <c r="D21" s="1372">
        <v>0.37</v>
      </c>
      <c r="E21" s="1374">
        <v>26705.161</v>
      </c>
      <c r="F21" s="1370" t="s">
        <v>2510</v>
      </c>
      <c r="G21" s="1997"/>
      <c r="H21" s="1372" t="s">
        <v>863</v>
      </c>
      <c r="I21" s="1372">
        <v>2.2</v>
      </c>
      <c r="J21" s="1373">
        <v>62323.183</v>
      </c>
      <c r="K21" s="1399"/>
      <c r="L21" s="1399"/>
    </row>
    <row r="22" spans="1:12" s="1117" customFormat="1" ht="18" customHeight="1">
      <c r="A22" s="1697" t="s">
        <v>2511</v>
      </c>
      <c r="B22" s="1996"/>
      <c r="C22" s="1372" t="s">
        <v>2051</v>
      </c>
      <c r="D22" s="1372">
        <v>0.37</v>
      </c>
      <c r="E22" s="1374">
        <v>27758.936999999998</v>
      </c>
      <c r="F22" s="1370" t="s">
        <v>2512</v>
      </c>
      <c r="G22" s="1997"/>
      <c r="H22" s="1372" t="s">
        <v>864</v>
      </c>
      <c r="I22" s="1372">
        <v>2.2</v>
      </c>
      <c r="J22" s="1373">
        <v>65493.358</v>
      </c>
      <c r="K22" s="1399"/>
      <c r="L22" s="1399"/>
    </row>
    <row r="23" spans="1:12" s="1117" customFormat="1" ht="18" customHeight="1">
      <c r="A23" s="1697" t="s">
        <v>2513</v>
      </c>
      <c r="B23" s="1996"/>
      <c r="C23" s="1372" t="s">
        <v>2052</v>
      </c>
      <c r="D23" s="1372">
        <v>0.55</v>
      </c>
      <c r="E23" s="1374">
        <v>29408.411</v>
      </c>
      <c r="F23" s="1370" t="s">
        <v>2514</v>
      </c>
      <c r="G23" s="1997"/>
      <c r="H23" s="1372" t="s">
        <v>2053</v>
      </c>
      <c r="I23" s="1372">
        <v>3</v>
      </c>
      <c r="J23" s="1373">
        <v>69487.287</v>
      </c>
      <c r="K23" s="1399"/>
      <c r="L23" s="1399"/>
    </row>
    <row r="24" spans="1:12" s="1117" customFormat="1" ht="18" customHeight="1">
      <c r="A24" s="1697" t="s">
        <v>2515</v>
      </c>
      <c r="B24" s="1996"/>
      <c r="C24" s="1372" t="s">
        <v>2054</v>
      </c>
      <c r="D24" s="1372">
        <v>0.55</v>
      </c>
      <c r="E24" s="1374">
        <v>30660.753</v>
      </c>
      <c r="F24" s="1370" t="s">
        <v>2516</v>
      </c>
      <c r="G24" s="1997"/>
      <c r="H24" s="1372" t="s">
        <v>2055</v>
      </c>
      <c r="I24" s="1372">
        <v>3</v>
      </c>
      <c r="J24" s="1373">
        <v>72721.357</v>
      </c>
      <c r="K24" s="1399"/>
      <c r="L24" s="1399"/>
    </row>
    <row r="25" spans="1:12" s="1117" customFormat="1" ht="18" customHeight="1">
      <c r="A25" s="1697" t="s">
        <v>2517</v>
      </c>
      <c r="B25" s="1996"/>
      <c r="C25" s="1372" t="s">
        <v>835</v>
      </c>
      <c r="D25" s="1372">
        <v>0.55</v>
      </c>
      <c r="E25" s="1374">
        <v>31715.512</v>
      </c>
      <c r="F25" s="1370" t="s">
        <v>2518</v>
      </c>
      <c r="G25" s="1997"/>
      <c r="H25" s="1372" t="s">
        <v>2056</v>
      </c>
      <c r="I25" s="1372">
        <v>4</v>
      </c>
      <c r="J25" s="1373">
        <v>84597.963</v>
      </c>
      <c r="K25" s="1399"/>
      <c r="L25" s="1399"/>
    </row>
    <row r="26" spans="1:12" s="1117" customFormat="1" ht="18" customHeight="1">
      <c r="A26" s="1697" t="s">
        <v>2519</v>
      </c>
      <c r="B26" s="1996"/>
      <c r="C26" s="1372" t="s">
        <v>836</v>
      </c>
      <c r="D26" s="1372">
        <v>0.55</v>
      </c>
      <c r="E26" s="1374">
        <v>33363.02</v>
      </c>
      <c r="F26" s="1370" t="s">
        <v>2520</v>
      </c>
      <c r="G26" s="1997"/>
      <c r="H26" s="1372" t="s">
        <v>865</v>
      </c>
      <c r="I26" s="1372">
        <v>4</v>
      </c>
      <c r="J26" s="1373">
        <v>91189.961</v>
      </c>
      <c r="K26" s="1399"/>
      <c r="L26" s="1399"/>
    </row>
    <row r="27" spans="1:12" s="1117" customFormat="1" ht="18" customHeight="1">
      <c r="A27" s="1697" t="s">
        <v>2521</v>
      </c>
      <c r="B27" s="1996"/>
      <c r="C27" s="1372" t="s">
        <v>837</v>
      </c>
      <c r="D27" s="1372">
        <v>0.75</v>
      </c>
      <c r="E27" s="1374">
        <v>36455.538</v>
      </c>
      <c r="F27" s="1370" t="s">
        <v>2522</v>
      </c>
      <c r="G27" s="1997"/>
      <c r="H27" s="1372" t="s">
        <v>2057</v>
      </c>
      <c r="I27" s="1372">
        <v>4</v>
      </c>
      <c r="J27" s="1373">
        <v>97718.064</v>
      </c>
      <c r="K27" s="1399"/>
      <c r="L27" s="1399"/>
    </row>
    <row r="28" spans="1:12" s="1117" customFormat="1" ht="18" customHeight="1">
      <c r="A28" s="1697" t="s">
        <v>2523</v>
      </c>
      <c r="B28" s="1996"/>
      <c r="C28" s="1372" t="s">
        <v>2058</v>
      </c>
      <c r="D28" s="1372">
        <v>0.75</v>
      </c>
      <c r="E28" s="1374">
        <v>38040.134</v>
      </c>
      <c r="F28" s="1370" t="s">
        <v>2524</v>
      </c>
      <c r="G28" s="1997"/>
      <c r="H28" s="1372" t="s">
        <v>2059</v>
      </c>
      <c r="I28" s="1372">
        <v>5.5</v>
      </c>
      <c r="J28" s="1373">
        <v>114730.845</v>
      </c>
      <c r="K28" s="1399"/>
      <c r="L28" s="1399"/>
    </row>
    <row r="29" spans="1:12" s="1117" customFormat="1" ht="18" customHeight="1">
      <c r="A29" s="1697" t="s">
        <v>2525</v>
      </c>
      <c r="B29" s="1996"/>
      <c r="C29" s="1372" t="s">
        <v>838</v>
      </c>
      <c r="D29" s="1372">
        <v>0.75</v>
      </c>
      <c r="E29" s="1374">
        <v>42832.259</v>
      </c>
      <c r="F29" s="1370" t="s">
        <v>2526</v>
      </c>
      <c r="G29" s="1997"/>
      <c r="H29" s="1372" t="s">
        <v>866</v>
      </c>
      <c r="I29" s="1372">
        <v>5.5</v>
      </c>
      <c r="J29" s="1373">
        <v>123764.615</v>
      </c>
      <c r="K29" s="1399"/>
      <c r="L29" s="1399"/>
    </row>
    <row r="30" spans="1:12" s="1117" customFormat="1" ht="18" customHeight="1">
      <c r="A30" s="1697" t="s">
        <v>2527</v>
      </c>
      <c r="B30" s="1996"/>
      <c r="C30" s="1372" t="s">
        <v>2060</v>
      </c>
      <c r="D30" s="1372">
        <v>1.1</v>
      </c>
      <c r="E30" s="1374">
        <v>43113.397</v>
      </c>
      <c r="F30" s="1370" t="s">
        <v>2528</v>
      </c>
      <c r="G30" s="1997"/>
      <c r="H30" s="1372" t="s">
        <v>2061</v>
      </c>
      <c r="I30" s="1372">
        <v>7.5</v>
      </c>
      <c r="J30" s="1373">
        <v>149743.339</v>
      </c>
      <c r="K30" s="1399"/>
      <c r="L30" s="1399"/>
    </row>
    <row r="31" spans="1:12" s="1117" customFormat="1" ht="18" customHeight="1">
      <c r="A31" s="1697" t="s">
        <v>2529</v>
      </c>
      <c r="B31" s="1996"/>
      <c r="C31" s="1372" t="s">
        <v>2062</v>
      </c>
      <c r="D31" s="1372">
        <v>1.1</v>
      </c>
      <c r="E31" s="1374">
        <v>45457.852</v>
      </c>
      <c r="F31" s="1370" t="s">
        <v>2530</v>
      </c>
      <c r="G31" s="1997"/>
      <c r="H31" s="1372" t="s">
        <v>2063</v>
      </c>
      <c r="I31" s="1372">
        <v>7.5</v>
      </c>
      <c r="J31" s="1373">
        <v>155213.734</v>
      </c>
      <c r="K31" s="1399"/>
      <c r="L31" s="1399"/>
    </row>
    <row r="32" spans="1:12" s="1117" customFormat="1" ht="18" customHeight="1">
      <c r="A32" s="1697" t="s">
        <v>2531</v>
      </c>
      <c r="B32" s="1996"/>
      <c r="C32" s="1372" t="s">
        <v>845</v>
      </c>
      <c r="D32" s="1372">
        <v>1.1</v>
      </c>
      <c r="E32" s="1374">
        <v>49009.431</v>
      </c>
      <c r="F32" s="1370" t="s">
        <v>2532</v>
      </c>
      <c r="G32" s="1997"/>
      <c r="H32" s="1372" t="s">
        <v>2064</v>
      </c>
      <c r="I32" s="1372">
        <v>7.5</v>
      </c>
      <c r="J32" s="1373">
        <v>161018.349</v>
      </c>
      <c r="K32" s="1399"/>
      <c r="L32" s="1399"/>
    </row>
    <row r="33" spans="1:12" s="1117" customFormat="1" ht="18" customHeight="1">
      <c r="A33" s="1697" t="s">
        <v>2533</v>
      </c>
      <c r="B33" s="1996"/>
      <c r="C33" s="1372" t="s">
        <v>2065</v>
      </c>
      <c r="D33" s="1372">
        <v>1.5</v>
      </c>
      <c r="E33" s="1374">
        <v>59533.429</v>
      </c>
      <c r="F33" s="1370" t="s">
        <v>2534</v>
      </c>
      <c r="G33" s="1997"/>
      <c r="H33" s="1372" t="s">
        <v>2066</v>
      </c>
      <c r="I33" s="1372">
        <v>11</v>
      </c>
      <c r="J33" s="1373">
        <v>185281.73799999998</v>
      </c>
      <c r="K33" s="1399"/>
      <c r="L33" s="1399"/>
    </row>
    <row r="34" spans="1:12" s="1117" customFormat="1" ht="18" customHeight="1">
      <c r="A34" s="1697" t="s">
        <v>2535</v>
      </c>
      <c r="B34" s="1996"/>
      <c r="C34" s="1372" t="s">
        <v>2067</v>
      </c>
      <c r="D34" s="1372">
        <v>1.5</v>
      </c>
      <c r="E34" s="1374">
        <v>63528.341</v>
      </c>
      <c r="F34" s="1370" t="s">
        <v>2536</v>
      </c>
      <c r="G34" s="1997">
        <v>15</v>
      </c>
      <c r="H34" s="1372" t="s">
        <v>2068</v>
      </c>
      <c r="I34" s="1372">
        <v>1.1</v>
      </c>
      <c r="J34" s="1373">
        <v>44887.712</v>
      </c>
      <c r="K34" s="1399"/>
      <c r="L34" s="1399"/>
    </row>
    <row r="35" spans="1:12" s="1117" customFormat="1" ht="18" customHeight="1">
      <c r="A35" s="1697" t="s">
        <v>2537</v>
      </c>
      <c r="B35" s="1996"/>
      <c r="C35" s="1372" t="s">
        <v>2069</v>
      </c>
      <c r="D35" s="1372">
        <v>1.5</v>
      </c>
      <c r="E35" s="1374">
        <v>67458.375</v>
      </c>
      <c r="F35" s="1370" t="s">
        <v>2538</v>
      </c>
      <c r="G35" s="1997"/>
      <c r="H35" s="1372" t="s">
        <v>867</v>
      </c>
      <c r="I35" s="1372">
        <v>2.2</v>
      </c>
      <c r="J35" s="1373">
        <v>54651.851</v>
      </c>
      <c r="K35" s="1399"/>
      <c r="L35" s="1399"/>
    </row>
    <row r="36" spans="1:12" s="1117" customFormat="1" ht="18" customHeight="1">
      <c r="A36" s="1697" t="s">
        <v>2539</v>
      </c>
      <c r="B36" s="1996"/>
      <c r="C36" s="1372" t="s">
        <v>2070</v>
      </c>
      <c r="D36" s="1372">
        <v>2.2</v>
      </c>
      <c r="E36" s="1374">
        <v>72150.234</v>
      </c>
      <c r="F36" s="1370" t="s">
        <v>2540</v>
      </c>
      <c r="G36" s="1997"/>
      <c r="H36" s="1372" t="s">
        <v>2071</v>
      </c>
      <c r="I36" s="1372">
        <v>3</v>
      </c>
      <c r="J36" s="1373">
        <v>63083.042</v>
      </c>
      <c r="K36" s="1399"/>
      <c r="L36" s="1399"/>
    </row>
    <row r="37" spans="1:12" s="1117" customFormat="1" ht="18" customHeight="1">
      <c r="A37" s="1697" t="s">
        <v>2541</v>
      </c>
      <c r="B37" s="1996"/>
      <c r="C37" s="1372" t="s">
        <v>2072</v>
      </c>
      <c r="D37" s="1372">
        <v>2.2</v>
      </c>
      <c r="E37" s="1374">
        <v>76080.268</v>
      </c>
      <c r="F37" s="1370" t="s">
        <v>2542</v>
      </c>
      <c r="G37" s="1997"/>
      <c r="H37" s="1372" t="s">
        <v>2073</v>
      </c>
      <c r="I37" s="1372">
        <v>4</v>
      </c>
      <c r="J37" s="1373">
        <v>73321.97</v>
      </c>
      <c r="K37" s="1399"/>
      <c r="L37" s="1399"/>
    </row>
    <row r="38" spans="1:12" s="1117" customFormat="1" ht="18" customHeight="1">
      <c r="A38" s="1697" t="s">
        <v>2543</v>
      </c>
      <c r="B38" s="1996"/>
      <c r="C38" s="1372" t="s">
        <v>847</v>
      </c>
      <c r="D38" s="1372">
        <v>2.2</v>
      </c>
      <c r="E38" s="1374">
        <v>80328.794</v>
      </c>
      <c r="F38" s="1370" t="s">
        <v>2544</v>
      </c>
      <c r="G38" s="1997"/>
      <c r="H38" s="1372" t="s">
        <v>868</v>
      </c>
      <c r="I38" s="1372">
        <v>4</v>
      </c>
      <c r="J38" s="1373">
        <v>81365.859</v>
      </c>
      <c r="K38" s="1399"/>
      <c r="L38" s="1399"/>
    </row>
    <row r="39" spans="1:12" s="1117" customFormat="1" ht="18" customHeight="1">
      <c r="A39" s="1697" t="s">
        <v>2545</v>
      </c>
      <c r="B39" s="1996">
        <v>3</v>
      </c>
      <c r="C39" s="1375" t="s">
        <v>2074</v>
      </c>
      <c r="D39" s="1372">
        <v>0.37</v>
      </c>
      <c r="E39" s="1374">
        <v>25650.402</v>
      </c>
      <c r="F39" s="1370" t="s">
        <v>2546</v>
      </c>
      <c r="G39" s="1997"/>
      <c r="H39" s="1372" t="s">
        <v>2075</v>
      </c>
      <c r="I39" s="1372">
        <v>5.5</v>
      </c>
      <c r="J39" s="1373">
        <v>97849.786</v>
      </c>
      <c r="K39" s="1399"/>
      <c r="L39" s="1399"/>
    </row>
    <row r="40" spans="1:12" s="1117" customFormat="1" ht="18" customHeight="1">
      <c r="A40" s="1697" t="s">
        <v>2547</v>
      </c>
      <c r="B40" s="1996"/>
      <c r="C40" s="1372" t="s">
        <v>2076</v>
      </c>
      <c r="D40" s="1372">
        <v>0.37</v>
      </c>
      <c r="E40" s="1374">
        <v>26835.899999999998</v>
      </c>
      <c r="F40" s="1370" t="s">
        <v>2548</v>
      </c>
      <c r="G40" s="1997"/>
      <c r="H40" s="1372" t="s">
        <v>2077</v>
      </c>
      <c r="I40" s="1372">
        <v>5.5</v>
      </c>
      <c r="J40" s="1373">
        <v>106818.678</v>
      </c>
      <c r="K40" s="1399"/>
      <c r="L40" s="1399"/>
    </row>
    <row r="41" spans="1:12" s="1117" customFormat="1" ht="18" customHeight="1">
      <c r="A41" s="1697" t="s">
        <v>2549</v>
      </c>
      <c r="B41" s="1996"/>
      <c r="C41" s="1372" t="s">
        <v>2078</v>
      </c>
      <c r="D41" s="1372">
        <v>0.37</v>
      </c>
      <c r="E41" s="1374">
        <v>28418.53</v>
      </c>
      <c r="F41" s="1370" t="s">
        <v>2550</v>
      </c>
      <c r="G41" s="1997"/>
      <c r="H41" s="1372" t="s">
        <v>2079</v>
      </c>
      <c r="I41" s="1372">
        <v>7.5</v>
      </c>
      <c r="J41" s="1373">
        <v>119148.447</v>
      </c>
      <c r="K41" s="1399"/>
      <c r="L41" s="1399"/>
    </row>
    <row r="42" spans="1:12" s="1117" customFormat="1" ht="18" customHeight="1">
      <c r="A42" s="1697" t="s">
        <v>2551</v>
      </c>
      <c r="B42" s="1996"/>
      <c r="C42" s="1372" t="s">
        <v>2080</v>
      </c>
      <c r="D42" s="1372">
        <v>0.55</v>
      </c>
      <c r="E42" s="1374">
        <v>29935.299</v>
      </c>
      <c r="F42" s="1370" t="s">
        <v>2552</v>
      </c>
      <c r="G42" s="1997"/>
      <c r="H42" s="1372" t="s">
        <v>2081</v>
      </c>
      <c r="I42" s="1372">
        <v>7.5</v>
      </c>
      <c r="J42" s="1373">
        <v>130093.169</v>
      </c>
      <c r="K42" s="1399"/>
      <c r="L42" s="1399"/>
    </row>
    <row r="43" spans="1:12" s="1117" customFormat="1" ht="18" customHeight="1">
      <c r="A43" s="1697" t="s">
        <v>2553</v>
      </c>
      <c r="B43" s="1996"/>
      <c r="C43" s="1372" t="s">
        <v>848</v>
      </c>
      <c r="D43" s="1372">
        <v>0.55</v>
      </c>
      <c r="E43" s="1374">
        <v>31121.78</v>
      </c>
      <c r="F43" s="1370" t="s">
        <v>2554</v>
      </c>
      <c r="G43" s="1997"/>
      <c r="H43" s="1372" t="s">
        <v>2082</v>
      </c>
      <c r="I43" s="1372">
        <v>11</v>
      </c>
      <c r="J43" s="1373">
        <v>151258.142</v>
      </c>
      <c r="K43" s="1399"/>
      <c r="L43" s="1399"/>
    </row>
    <row r="44" spans="1:12" s="1117" customFormat="1" ht="18" customHeight="1">
      <c r="A44" s="1697" t="s">
        <v>2555</v>
      </c>
      <c r="B44" s="1996"/>
      <c r="C44" s="1372" t="s">
        <v>2083</v>
      </c>
      <c r="D44" s="1372">
        <v>0.75</v>
      </c>
      <c r="E44" s="1374">
        <v>34235.924</v>
      </c>
      <c r="F44" s="1370" t="s">
        <v>2556</v>
      </c>
      <c r="G44" s="1997"/>
      <c r="H44" s="1372" t="s">
        <v>2084</v>
      </c>
      <c r="I44" s="1372">
        <v>11</v>
      </c>
      <c r="J44" s="1373">
        <v>160227.03399999999</v>
      </c>
      <c r="K44" s="1399"/>
      <c r="L44" s="1399"/>
    </row>
    <row r="45" spans="1:12" s="1117" customFormat="1" ht="18" customHeight="1">
      <c r="A45" s="1697" t="s">
        <v>2557</v>
      </c>
      <c r="B45" s="1996"/>
      <c r="C45" s="1372" t="s">
        <v>849</v>
      </c>
      <c r="D45" s="1372">
        <v>0.75</v>
      </c>
      <c r="E45" s="1374">
        <v>35759.574</v>
      </c>
      <c r="F45" s="1370" t="s">
        <v>2558</v>
      </c>
      <c r="G45" s="1997"/>
      <c r="H45" s="1372" t="s">
        <v>2085</v>
      </c>
      <c r="I45" s="1372">
        <v>11</v>
      </c>
      <c r="J45" s="1373">
        <v>168600.228</v>
      </c>
      <c r="K45" s="1399"/>
      <c r="L45" s="1399"/>
    </row>
    <row r="46" spans="1:12" s="1117" customFormat="1" ht="18" customHeight="1">
      <c r="A46" s="1697" t="s">
        <v>2559</v>
      </c>
      <c r="B46" s="1996"/>
      <c r="C46" s="1372" t="s">
        <v>2086</v>
      </c>
      <c r="D46" s="1372">
        <v>1.1</v>
      </c>
      <c r="E46" s="1374">
        <v>38420.555</v>
      </c>
      <c r="F46" s="1370" t="s">
        <v>2560</v>
      </c>
      <c r="G46" s="1997"/>
      <c r="H46" s="1372" t="s">
        <v>2087</v>
      </c>
      <c r="I46" s="1372">
        <v>15</v>
      </c>
      <c r="J46" s="1373">
        <v>204206.454</v>
      </c>
      <c r="K46" s="1399"/>
      <c r="L46" s="1399"/>
    </row>
    <row r="47" spans="1:12" s="1117" customFormat="1" ht="18" customHeight="1">
      <c r="A47" s="1697" t="s">
        <v>2561</v>
      </c>
      <c r="B47" s="1996"/>
      <c r="C47" s="1372" t="s">
        <v>850</v>
      </c>
      <c r="D47" s="1372">
        <v>1.1</v>
      </c>
      <c r="E47" s="1374">
        <v>40005.151</v>
      </c>
      <c r="F47" s="1370" t="s">
        <v>2562</v>
      </c>
      <c r="G47" s="1997"/>
      <c r="H47" s="1372" t="s">
        <v>2088</v>
      </c>
      <c r="I47" s="1372">
        <v>15</v>
      </c>
      <c r="J47" s="1373">
        <v>208888.483</v>
      </c>
      <c r="K47" s="1399"/>
      <c r="L47" s="1399"/>
    </row>
    <row r="48" spans="1:12" s="1117" customFormat="1" ht="18" customHeight="1">
      <c r="A48" s="1697" t="s">
        <v>2563</v>
      </c>
      <c r="B48" s="1996"/>
      <c r="C48" s="1372" t="s">
        <v>2089</v>
      </c>
      <c r="D48" s="1372">
        <v>1.1</v>
      </c>
      <c r="E48" s="1374">
        <v>41971.151</v>
      </c>
      <c r="F48" s="1370" t="s">
        <v>2564</v>
      </c>
      <c r="G48" s="1998">
        <v>22</v>
      </c>
      <c r="H48" s="1372" t="s">
        <v>2090</v>
      </c>
      <c r="I48" s="1376">
        <v>1.1</v>
      </c>
      <c r="J48" s="1373">
        <v>41274.204</v>
      </c>
      <c r="K48" s="1399"/>
      <c r="L48" s="1399"/>
    </row>
    <row r="49" spans="1:12" s="1117" customFormat="1" ht="18" customHeight="1">
      <c r="A49" s="1697" t="s">
        <v>851</v>
      </c>
      <c r="B49" s="1996"/>
      <c r="C49" s="1372" t="s">
        <v>852</v>
      </c>
      <c r="D49" s="1372">
        <v>1.1</v>
      </c>
      <c r="E49" s="1374">
        <v>44380.484</v>
      </c>
      <c r="F49" s="1370" t="s">
        <v>2565</v>
      </c>
      <c r="G49" s="1998"/>
      <c r="H49" s="1372" t="s">
        <v>2091</v>
      </c>
      <c r="I49" s="1372">
        <v>2.2</v>
      </c>
      <c r="J49" s="1373">
        <v>52052.799</v>
      </c>
      <c r="K49" s="1399"/>
      <c r="L49" s="1399"/>
    </row>
    <row r="50" spans="1:12" s="1117" customFormat="1" ht="18" customHeight="1">
      <c r="A50" s="1697" t="s">
        <v>2566</v>
      </c>
      <c r="B50" s="1996"/>
      <c r="C50" s="1372" t="s">
        <v>2092</v>
      </c>
      <c r="D50" s="1372">
        <v>1.5</v>
      </c>
      <c r="E50" s="1374">
        <v>52114.728</v>
      </c>
      <c r="F50" s="1370" t="s">
        <v>2567</v>
      </c>
      <c r="G50" s="1998"/>
      <c r="H50" s="1372" t="s">
        <v>885</v>
      </c>
      <c r="I50" s="1372">
        <v>3</v>
      </c>
      <c r="J50" s="1373">
        <v>68046.209</v>
      </c>
      <c r="K50" s="1399"/>
      <c r="L50" s="1399"/>
    </row>
    <row r="51" spans="1:12" s="1117" customFormat="1" ht="18" customHeight="1">
      <c r="A51" s="1697" t="s">
        <v>2568</v>
      </c>
      <c r="B51" s="1996"/>
      <c r="C51" s="1372" t="s">
        <v>2093</v>
      </c>
      <c r="D51" s="1372">
        <v>1.5</v>
      </c>
      <c r="E51" s="1374">
        <v>53256.974</v>
      </c>
      <c r="F51" s="1370" t="s">
        <v>2569</v>
      </c>
      <c r="G51" s="1998"/>
      <c r="H51" s="1372" t="s">
        <v>2094</v>
      </c>
      <c r="I51" s="1372">
        <v>4</v>
      </c>
      <c r="J51" s="1373">
        <v>82354.757</v>
      </c>
      <c r="K51" s="1399"/>
      <c r="L51" s="1399"/>
    </row>
    <row r="52" spans="1:12" s="1117" customFormat="1" ht="18" customHeight="1">
      <c r="A52" s="1697" t="s">
        <v>2570</v>
      </c>
      <c r="B52" s="1996"/>
      <c r="C52" s="1372" t="s">
        <v>2095</v>
      </c>
      <c r="D52" s="1372">
        <v>1.5</v>
      </c>
      <c r="E52" s="1374">
        <v>54778.657999999996</v>
      </c>
      <c r="F52" s="1370" t="s">
        <v>2571</v>
      </c>
      <c r="G52" s="1998"/>
      <c r="H52" s="1372" t="s">
        <v>2096</v>
      </c>
      <c r="I52" s="1372">
        <v>5.5</v>
      </c>
      <c r="J52" s="1373">
        <v>99432.416</v>
      </c>
      <c r="K52" s="1399"/>
      <c r="L52" s="1399"/>
    </row>
    <row r="53" spans="1:12" s="1117" customFormat="1" ht="18" customHeight="1">
      <c r="A53" s="1697" t="s">
        <v>2572</v>
      </c>
      <c r="B53" s="1996"/>
      <c r="C53" s="1372" t="s">
        <v>2097</v>
      </c>
      <c r="D53" s="1372">
        <v>2.2</v>
      </c>
      <c r="E53" s="1374">
        <v>59153.008</v>
      </c>
      <c r="F53" s="1370" t="s">
        <v>2573</v>
      </c>
      <c r="G53" s="1998"/>
      <c r="H53" s="1372" t="s">
        <v>2098</v>
      </c>
      <c r="I53" s="1372">
        <v>7.5</v>
      </c>
      <c r="J53" s="1373">
        <v>115784.621</v>
      </c>
      <c r="K53" s="1399"/>
      <c r="L53" s="1399"/>
    </row>
    <row r="54" spans="1:12" s="1117" customFormat="1" ht="18" customHeight="1">
      <c r="A54" s="1697" t="s">
        <v>2574</v>
      </c>
      <c r="B54" s="1996"/>
      <c r="C54" s="1372" t="s">
        <v>2099</v>
      </c>
      <c r="D54" s="1372">
        <v>2.2</v>
      </c>
      <c r="E54" s="1374">
        <v>63761.312</v>
      </c>
      <c r="F54" s="1370" t="s">
        <v>2575</v>
      </c>
      <c r="G54" s="1998"/>
      <c r="H54" s="1372" t="s">
        <v>2100</v>
      </c>
      <c r="I54" s="1372">
        <v>7.5</v>
      </c>
      <c r="J54" s="1373">
        <v>123697.771</v>
      </c>
      <c r="K54" s="1399"/>
      <c r="L54" s="1399"/>
    </row>
    <row r="55" spans="1:12" s="1117" customFormat="1" ht="18" customHeight="1">
      <c r="A55" s="1697" t="s">
        <v>2576</v>
      </c>
      <c r="B55" s="1996"/>
      <c r="C55" s="1372" t="s">
        <v>2101</v>
      </c>
      <c r="D55" s="1372">
        <v>2.2</v>
      </c>
      <c r="E55" s="1374">
        <v>69232.69</v>
      </c>
      <c r="F55" s="1370" t="s">
        <v>2577</v>
      </c>
      <c r="G55" s="1998"/>
      <c r="H55" s="1372" t="s">
        <v>2102</v>
      </c>
      <c r="I55" s="1372">
        <v>11</v>
      </c>
      <c r="J55" s="1373">
        <v>149018.868</v>
      </c>
      <c r="K55" s="1399"/>
      <c r="L55" s="1399"/>
    </row>
    <row r="56" spans="1:12" s="1117" customFormat="1" ht="18" customHeight="1">
      <c r="A56" s="1697" t="s">
        <v>2578</v>
      </c>
      <c r="B56" s="1996"/>
      <c r="C56" s="1372" t="s">
        <v>2103</v>
      </c>
      <c r="D56" s="1372">
        <v>2.2</v>
      </c>
      <c r="E56" s="1374">
        <v>72721.357</v>
      </c>
      <c r="F56" s="1370" t="s">
        <v>2579</v>
      </c>
      <c r="G56" s="1998"/>
      <c r="H56" s="1372" t="s">
        <v>2104</v>
      </c>
      <c r="I56" s="1372">
        <v>11</v>
      </c>
      <c r="J56" s="1373">
        <v>152512.45</v>
      </c>
      <c r="K56" s="1399"/>
      <c r="L56" s="1399"/>
    </row>
    <row r="57" spans="1:12" s="1117" customFormat="1" ht="18" customHeight="1">
      <c r="A57" s="1697" t="s">
        <v>2580</v>
      </c>
      <c r="B57" s="1996"/>
      <c r="C57" s="1372" t="s">
        <v>2105</v>
      </c>
      <c r="D57" s="1372">
        <v>3</v>
      </c>
      <c r="E57" s="1374">
        <v>75765.708</v>
      </c>
      <c r="F57" s="1370" t="s">
        <v>2581</v>
      </c>
      <c r="G57" s="1998"/>
      <c r="H57" s="1372" t="s">
        <v>2106</v>
      </c>
      <c r="I57" s="1372">
        <v>11</v>
      </c>
      <c r="J57" s="1373">
        <v>156072.876</v>
      </c>
      <c r="K57" s="1399"/>
      <c r="L57" s="1399"/>
    </row>
    <row r="58" spans="1:12" s="1117" customFormat="1" ht="18" customHeight="1">
      <c r="A58" s="1697" t="s">
        <v>2582</v>
      </c>
      <c r="B58" s="1996"/>
      <c r="C58" s="1372" t="s">
        <v>2107</v>
      </c>
      <c r="D58" s="1372">
        <v>3</v>
      </c>
      <c r="E58" s="1374">
        <v>79695.742</v>
      </c>
      <c r="F58" s="1370" t="s">
        <v>2583</v>
      </c>
      <c r="G58" s="1998"/>
      <c r="H58" s="1372" t="s">
        <v>2108</v>
      </c>
      <c r="I58" s="1372">
        <v>15</v>
      </c>
      <c r="J58" s="1373">
        <v>188184.537</v>
      </c>
      <c r="K58" s="1399"/>
      <c r="L58" s="1399"/>
    </row>
    <row r="59" spans="1:12" s="1117" customFormat="1" ht="18" customHeight="1">
      <c r="A59" s="1697" t="s">
        <v>2584</v>
      </c>
      <c r="B59" s="1996"/>
      <c r="C59" s="1372" t="s">
        <v>2109</v>
      </c>
      <c r="D59" s="1372">
        <v>3</v>
      </c>
      <c r="E59" s="1374">
        <v>83181.45999999999</v>
      </c>
      <c r="F59" s="1370" t="s">
        <v>2585</v>
      </c>
      <c r="G59" s="1998"/>
      <c r="H59" s="1372" t="s">
        <v>2110</v>
      </c>
      <c r="I59" s="1372">
        <v>15</v>
      </c>
      <c r="J59" s="1373">
        <v>193459.315</v>
      </c>
      <c r="K59" s="1399"/>
      <c r="L59" s="1399"/>
    </row>
    <row r="60" spans="1:12" s="1117" customFormat="1" ht="18" customHeight="1">
      <c r="A60" s="1697" t="s">
        <v>2586</v>
      </c>
      <c r="B60" s="1996"/>
      <c r="C60" s="1372" t="s">
        <v>2111</v>
      </c>
      <c r="D60" s="1372">
        <v>3</v>
      </c>
      <c r="E60" s="1374">
        <v>86732.056</v>
      </c>
      <c r="F60" s="1370" t="s">
        <v>2587</v>
      </c>
      <c r="G60" s="1998"/>
      <c r="H60" s="1372" t="s">
        <v>2112</v>
      </c>
      <c r="I60" s="1372">
        <v>18.5</v>
      </c>
      <c r="J60" s="1373">
        <v>227284.345</v>
      </c>
      <c r="K60" s="1399"/>
      <c r="L60" s="1399"/>
    </row>
    <row r="61" spans="1:12" s="1117" customFormat="1" ht="18" customHeight="1">
      <c r="A61" s="1697" t="s">
        <v>2588</v>
      </c>
      <c r="B61" s="1996">
        <v>5</v>
      </c>
      <c r="C61" s="1372" t="s">
        <v>2113</v>
      </c>
      <c r="D61" s="1372">
        <v>0.37</v>
      </c>
      <c r="E61" s="1374">
        <v>28221.93</v>
      </c>
      <c r="F61" s="1377" t="s">
        <v>2589</v>
      </c>
      <c r="G61" s="2000">
        <v>33</v>
      </c>
      <c r="H61" s="1371" t="s">
        <v>2114</v>
      </c>
      <c r="I61" s="1371">
        <v>2.2</v>
      </c>
      <c r="J61" s="1373">
        <v>70627.567</v>
      </c>
      <c r="K61" s="1399"/>
      <c r="L61" s="1399"/>
    </row>
    <row r="62" spans="1:12" s="1117" customFormat="1" ht="18" customHeight="1">
      <c r="A62" s="1697" t="s">
        <v>2590</v>
      </c>
      <c r="B62" s="1996"/>
      <c r="C62" s="1372" t="s">
        <v>2115</v>
      </c>
      <c r="D62" s="1372">
        <v>0.55</v>
      </c>
      <c r="E62" s="1374">
        <v>31385.224</v>
      </c>
      <c r="F62" s="1370" t="s">
        <v>2591</v>
      </c>
      <c r="G62" s="2001"/>
      <c r="H62" s="1371" t="s">
        <v>2116</v>
      </c>
      <c r="I62" s="1371">
        <v>3</v>
      </c>
      <c r="J62" s="1373">
        <v>75463.927</v>
      </c>
      <c r="K62" s="1399"/>
      <c r="L62" s="1399"/>
    </row>
    <row r="63" spans="1:12" s="1117" customFormat="1" ht="18" customHeight="1">
      <c r="A63" s="1697" t="s">
        <v>2592</v>
      </c>
      <c r="B63" s="1996"/>
      <c r="C63" s="1372" t="s">
        <v>854</v>
      </c>
      <c r="D63" s="1372">
        <v>0.55</v>
      </c>
      <c r="E63" s="1374">
        <v>33758.186</v>
      </c>
      <c r="F63" s="1370" t="s">
        <v>2593</v>
      </c>
      <c r="G63" s="2001"/>
      <c r="H63" s="1371" t="s">
        <v>2117</v>
      </c>
      <c r="I63" s="1371">
        <v>4</v>
      </c>
      <c r="J63" s="1373">
        <v>89048.987</v>
      </c>
      <c r="K63" s="1399"/>
      <c r="L63" s="1399"/>
    </row>
    <row r="64" spans="1:12" s="1117" customFormat="1" ht="18" customHeight="1">
      <c r="A64" s="1697" t="s">
        <v>2594</v>
      </c>
      <c r="B64" s="1996"/>
      <c r="C64" s="1372" t="s">
        <v>2118</v>
      </c>
      <c r="D64" s="1372">
        <v>0.75</v>
      </c>
      <c r="E64" s="1374">
        <v>37315.663</v>
      </c>
      <c r="F64" s="1370" t="s">
        <v>2595</v>
      </c>
      <c r="G64" s="2001"/>
      <c r="H64" s="1371" t="s">
        <v>2119</v>
      </c>
      <c r="I64" s="1371">
        <v>4</v>
      </c>
      <c r="J64" s="1373">
        <v>89048.987</v>
      </c>
      <c r="K64" s="1399"/>
      <c r="L64" s="1399"/>
    </row>
    <row r="65" spans="1:12" s="1117" customFormat="1" ht="18" customHeight="1">
      <c r="A65" s="1697" t="s">
        <v>2596</v>
      </c>
      <c r="B65" s="1996"/>
      <c r="C65" s="1372" t="s">
        <v>2120</v>
      </c>
      <c r="D65" s="1372">
        <v>1.1</v>
      </c>
      <c r="E65" s="1374">
        <v>39941.256</v>
      </c>
      <c r="F65" s="1378" t="s">
        <v>2597</v>
      </c>
      <c r="G65" s="2001"/>
      <c r="H65" s="1371" t="s">
        <v>2121</v>
      </c>
      <c r="I65" s="1371">
        <v>5.5</v>
      </c>
      <c r="J65" s="1373">
        <v>111168.453</v>
      </c>
      <c r="K65" s="1399"/>
      <c r="L65" s="1399"/>
    </row>
    <row r="66" spans="1:12" s="1117" customFormat="1" ht="18" customHeight="1">
      <c r="A66" s="1697" t="s">
        <v>2598</v>
      </c>
      <c r="B66" s="1996"/>
      <c r="C66" s="1372" t="s">
        <v>855</v>
      </c>
      <c r="D66" s="1372">
        <v>1.1</v>
      </c>
      <c r="E66" s="1374">
        <v>42351.572</v>
      </c>
      <c r="F66" s="1370" t="s">
        <v>2599</v>
      </c>
      <c r="G66" s="2001"/>
      <c r="H66" s="1371" t="s">
        <v>2122</v>
      </c>
      <c r="I66" s="1371">
        <v>5.5</v>
      </c>
      <c r="J66" s="1373">
        <v>125052.345</v>
      </c>
      <c r="K66" s="1399"/>
      <c r="L66" s="1399"/>
    </row>
    <row r="67" spans="1:12" s="1117" customFormat="1" ht="18" customHeight="1">
      <c r="A67" s="1697" t="s">
        <v>2600</v>
      </c>
      <c r="B67" s="1996"/>
      <c r="C67" s="1372" t="s">
        <v>2123</v>
      </c>
      <c r="D67" s="1372">
        <v>1.1</v>
      </c>
      <c r="E67" s="1374">
        <v>43874.239</v>
      </c>
      <c r="F67" s="1370" t="s">
        <v>2601</v>
      </c>
      <c r="G67" s="2001"/>
      <c r="H67" s="1371" t="s">
        <v>2124</v>
      </c>
      <c r="I67" s="1371">
        <v>7.5</v>
      </c>
      <c r="J67" s="1373">
        <v>138796.65099999998</v>
      </c>
      <c r="K67" s="1399"/>
      <c r="L67" s="1399"/>
    </row>
    <row r="68" spans="1:12" s="1117" customFormat="1" ht="18" customHeight="1">
      <c r="A68" s="1697" t="s">
        <v>2602</v>
      </c>
      <c r="B68" s="1996"/>
      <c r="C68" s="1372" t="s">
        <v>2125</v>
      </c>
      <c r="D68" s="1372">
        <v>1.5</v>
      </c>
      <c r="E68" s="1374">
        <v>52472.54</v>
      </c>
      <c r="F68" s="1370" t="s">
        <v>2603</v>
      </c>
      <c r="G68" s="2001"/>
      <c r="H68" s="1371" t="s">
        <v>2126</v>
      </c>
      <c r="I68" s="1371">
        <v>7.5</v>
      </c>
      <c r="J68" s="1373">
        <v>138796.65099999998</v>
      </c>
      <c r="K68" s="1399"/>
      <c r="L68" s="1399"/>
    </row>
    <row r="69" spans="1:12" s="1117" customFormat="1" ht="18" customHeight="1">
      <c r="A69" s="1697" t="s">
        <v>2604</v>
      </c>
      <c r="B69" s="1996"/>
      <c r="C69" s="1372" t="s">
        <v>2127</v>
      </c>
      <c r="D69" s="1372">
        <v>1.5</v>
      </c>
      <c r="E69" s="1374">
        <v>52560.027</v>
      </c>
      <c r="F69" s="1370" t="s">
        <v>2605</v>
      </c>
      <c r="G69" s="2001"/>
      <c r="H69" s="1371" t="s">
        <v>2128</v>
      </c>
      <c r="I69" s="1371">
        <v>7.5</v>
      </c>
      <c r="J69" s="1373">
        <v>148622.719</v>
      </c>
      <c r="K69" s="1399"/>
      <c r="L69" s="1399"/>
    </row>
    <row r="70" spans="1:12" s="1117" customFormat="1" ht="18" customHeight="1">
      <c r="A70" s="1697" t="s">
        <v>2606</v>
      </c>
      <c r="B70" s="1996"/>
      <c r="C70" s="1372" t="s">
        <v>2129</v>
      </c>
      <c r="D70" s="1372">
        <v>1.5</v>
      </c>
      <c r="E70" s="1374">
        <v>53763.219</v>
      </c>
      <c r="F70" s="1370" t="s">
        <v>2607</v>
      </c>
      <c r="G70" s="2001"/>
      <c r="H70" s="1371" t="s">
        <v>2130</v>
      </c>
      <c r="I70" s="1371">
        <v>11</v>
      </c>
      <c r="J70" s="1373">
        <v>177831.581</v>
      </c>
      <c r="K70" s="1399"/>
      <c r="L70" s="1399"/>
    </row>
    <row r="71" spans="1:12" s="1117" customFormat="1" ht="18" customHeight="1">
      <c r="A71" s="1697" t="s">
        <v>2608</v>
      </c>
      <c r="B71" s="1996"/>
      <c r="C71" s="1372" t="s">
        <v>856</v>
      </c>
      <c r="D71" s="1372">
        <v>2.2</v>
      </c>
      <c r="E71" s="1374">
        <v>56046.727999999996</v>
      </c>
      <c r="F71" s="1370" t="s">
        <v>2609</v>
      </c>
      <c r="G71" s="2001"/>
      <c r="H71" s="1371" t="s">
        <v>2131</v>
      </c>
      <c r="I71" s="1371">
        <v>11</v>
      </c>
      <c r="J71" s="1373">
        <v>177831.581</v>
      </c>
      <c r="K71" s="1399"/>
      <c r="L71" s="1399"/>
    </row>
    <row r="72" spans="1:12" s="1117" customFormat="1" ht="18" customHeight="1">
      <c r="A72" s="1697" t="s">
        <v>2610</v>
      </c>
      <c r="B72" s="1996"/>
      <c r="C72" s="1372" t="s">
        <v>2132</v>
      </c>
      <c r="D72" s="1372">
        <v>2.2</v>
      </c>
      <c r="E72" s="1374">
        <v>57569.395</v>
      </c>
      <c r="F72" s="1370" t="s">
        <v>2611</v>
      </c>
      <c r="G72" s="2001"/>
      <c r="H72" s="1371" t="s">
        <v>2133</v>
      </c>
      <c r="I72" s="1371">
        <v>11</v>
      </c>
      <c r="J72" s="1373">
        <v>191151.231</v>
      </c>
      <c r="K72" s="1399"/>
      <c r="L72" s="1399"/>
    </row>
    <row r="73" spans="1:12" s="1117" customFormat="1" ht="18" customHeight="1">
      <c r="A73" s="1697" t="s">
        <v>2612</v>
      </c>
      <c r="B73" s="1996"/>
      <c r="C73" s="1372" t="s">
        <v>2134</v>
      </c>
      <c r="D73" s="1372">
        <v>2.2</v>
      </c>
      <c r="E73" s="1374">
        <v>59215.92</v>
      </c>
      <c r="F73" s="1370" t="s">
        <v>2613</v>
      </c>
      <c r="G73" s="2001"/>
      <c r="H73" s="1371" t="s">
        <v>2135</v>
      </c>
      <c r="I73" s="1371">
        <v>11</v>
      </c>
      <c r="J73" s="1373">
        <v>191151.231</v>
      </c>
      <c r="K73" s="1399"/>
      <c r="L73" s="1399"/>
    </row>
    <row r="74" spans="1:12" s="1117" customFormat="1" ht="18" customHeight="1">
      <c r="A74" s="1697" t="s">
        <v>2614</v>
      </c>
      <c r="B74" s="1996"/>
      <c r="C74" s="1372" t="s">
        <v>2136</v>
      </c>
      <c r="D74" s="1372">
        <v>2.2</v>
      </c>
      <c r="E74" s="1374">
        <v>60800.515999999996</v>
      </c>
      <c r="F74" s="1370" t="s">
        <v>2615</v>
      </c>
      <c r="G74" s="2001"/>
      <c r="H74" s="1371" t="s">
        <v>2137</v>
      </c>
      <c r="I74" s="1371">
        <v>15</v>
      </c>
      <c r="J74" s="1373">
        <v>215151.176</v>
      </c>
      <c r="K74" s="1399"/>
      <c r="L74" s="1399"/>
    </row>
    <row r="75" spans="1:12" s="1117" customFormat="1" ht="18" customHeight="1">
      <c r="A75" s="1697" t="s">
        <v>2616</v>
      </c>
      <c r="B75" s="1996"/>
      <c r="C75" s="1371" t="s">
        <v>2138</v>
      </c>
      <c r="D75" s="1372">
        <v>2.2</v>
      </c>
      <c r="E75" s="1374">
        <v>64225.288</v>
      </c>
      <c r="F75" s="1370" t="s">
        <v>2617</v>
      </c>
      <c r="G75" s="2001"/>
      <c r="H75" s="1371" t="s">
        <v>2139</v>
      </c>
      <c r="I75" s="1371">
        <v>15</v>
      </c>
      <c r="J75" s="1373">
        <v>225174.827</v>
      </c>
      <c r="K75" s="1399"/>
      <c r="L75" s="1399"/>
    </row>
    <row r="76" spans="1:12" s="1117" customFormat="1" ht="18" customHeight="1">
      <c r="A76" s="1697" t="s">
        <v>2618</v>
      </c>
      <c r="B76" s="1996"/>
      <c r="C76" s="1371" t="s">
        <v>2140</v>
      </c>
      <c r="D76" s="1372">
        <v>3</v>
      </c>
      <c r="E76" s="1374">
        <v>68155.322</v>
      </c>
      <c r="F76" s="1370" t="s">
        <v>2619</v>
      </c>
      <c r="G76" s="2001"/>
      <c r="H76" s="1371" t="s">
        <v>2141</v>
      </c>
      <c r="I76" s="1371">
        <v>15</v>
      </c>
      <c r="J76" s="1373">
        <v>225174.827</v>
      </c>
      <c r="K76" s="1399"/>
      <c r="L76" s="1399"/>
    </row>
    <row r="77" spans="1:12" s="1117" customFormat="1" ht="18" customHeight="1">
      <c r="A77" s="1697" t="s">
        <v>2620</v>
      </c>
      <c r="B77" s="1996"/>
      <c r="C77" s="1371" t="s">
        <v>2142</v>
      </c>
      <c r="D77" s="1372">
        <v>3</v>
      </c>
      <c r="E77" s="1374">
        <v>70563.672</v>
      </c>
      <c r="F77" s="1370" t="s">
        <v>2621</v>
      </c>
      <c r="G77" s="2001"/>
      <c r="H77" s="1371" t="s">
        <v>2143</v>
      </c>
      <c r="I77" s="1371">
        <v>15</v>
      </c>
      <c r="J77" s="1373">
        <v>225174.827</v>
      </c>
      <c r="K77" s="1399"/>
      <c r="L77" s="1399"/>
    </row>
    <row r="78" spans="1:12" s="1117" customFormat="1" ht="18" customHeight="1">
      <c r="A78" s="1697" t="s">
        <v>2622</v>
      </c>
      <c r="B78" s="1996"/>
      <c r="C78" s="1371" t="s">
        <v>2144</v>
      </c>
      <c r="D78" s="1372">
        <v>4</v>
      </c>
      <c r="E78" s="1374">
        <v>82354.757</v>
      </c>
      <c r="F78" s="1370" t="s">
        <v>2623</v>
      </c>
      <c r="G78" s="2001"/>
      <c r="H78" s="1371" t="s">
        <v>2145</v>
      </c>
      <c r="I78" s="1371">
        <v>15</v>
      </c>
      <c r="J78" s="1373">
        <v>235130.65099999998</v>
      </c>
      <c r="K78" s="1399"/>
      <c r="L78" s="1399"/>
    </row>
    <row r="79" spans="1:12" s="1117" customFormat="1" ht="18" customHeight="1">
      <c r="A79" s="1697" t="s">
        <v>2624</v>
      </c>
      <c r="B79" s="1996"/>
      <c r="C79" s="1371" t="s">
        <v>2146</v>
      </c>
      <c r="D79" s="1372">
        <v>4</v>
      </c>
      <c r="E79" s="1374">
        <v>84267.675</v>
      </c>
      <c r="F79" s="1370" t="s">
        <v>2625</v>
      </c>
      <c r="G79" s="2001"/>
      <c r="H79" s="1371" t="s">
        <v>2147</v>
      </c>
      <c r="I79" s="1371">
        <v>18.5</v>
      </c>
      <c r="J79" s="1373">
        <v>264670.784</v>
      </c>
      <c r="K79" s="1399"/>
      <c r="L79" s="1399"/>
    </row>
    <row r="80" spans="1:12" s="1117" customFormat="1" ht="18" customHeight="1">
      <c r="A80" s="1697" t="s">
        <v>2626</v>
      </c>
      <c r="B80" s="1996"/>
      <c r="C80" s="1371" t="s">
        <v>2148</v>
      </c>
      <c r="D80" s="1372">
        <v>4</v>
      </c>
      <c r="E80" s="1374">
        <v>88223.26699999999</v>
      </c>
      <c r="F80" s="1370" t="s">
        <v>2627</v>
      </c>
      <c r="G80" s="2001"/>
      <c r="H80" s="1371" t="s">
        <v>2149</v>
      </c>
      <c r="I80" s="1371">
        <v>18.5</v>
      </c>
      <c r="J80" s="1373">
        <v>264670.784</v>
      </c>
      <c r="K80" s="1399"/>
      <c r="L80" s="1399"/>
    </row>
    <row r="81" spans="1:12" s="1117" customFormat="1" ht="18" customHeight="1">
      <c r="A81" s="1697" t="s">
        <v>2628</v>
      </c>
      <c r="B81" s="1996"/>
      <c r="C81" s="1371" t="s">
        <v>2150</v>
      </c>
      <c r="D81" s="1372">
        <v>5.5</v>
      </c>
      <c r="E81" s="1374">
        <v>97983.474</v>
      </c>
      <c r="F81" s="1370" t="s">
        <v>2629</v>
      </c>
      <c r="G81" s="2001"/>
      <c r="H81" s="1371" t="s">
        <v>2151</v>
      </c>
      <c r="I81" s="1371">
        <v>18.5</v>
      </c>
      <c r="J81" s="1373">
        <v>274428.042</v>
      </c>
      <c r="K81" s="1399"/>
      <c r="L81" s="1399"/>
    </row>
    <row r="82" spans="1:12" s="1117" customFormat="1" ht="18" customHeight="1" thickBot="1">
      <c r="A82" s="1698" t="s">
        <v>2630</v>
      </c>
      <c r="B82" s="1999"/>
      <c r="C82" s="1379" t="s">
        <v>2152</v>
      </c>
      <c r="D82" s="1380">
        <v>5.5</v>
      </c>
      <c r="E82" s="1381">
        <v>100355.453</v>
      </c>
      <c r="F82" s="1386" t="s">
        <v>2631</v>
      </c>
      <c r="G82" s="2002"/>
      <c r="H82" s="1379" t="s">
        <v>2153</v>
      </c>
      <c r="I82" s="1379">
        <v>18.5</v>
      </c>
      <c r="J82" s="1382">
        <v>274428.042</v>
      </c>
      <c r="K82" s="1399"/>
      <c r="L82" s="1399"/>
    </row>
    <row r="83" spans="1:12" s="1117" customFormat="1" ht="18" customHeight="1" thickTop="1">
      <c r="A83" s="1699" t="s">
        <v>2632</v>
      </c>
      <c r="B83" s="2001">
        <v>33</v>
      </c>
      <c r="C83" s="1383" t="s">
        <v>857</v>
      </c>
      <c r="D83" s="1383">
        <v>22</v>
      </c>
      <c r="E83" s="1374">
        <v>300473.61</v>
      </c>
      <c r="F83" s="1377" t="s">
        <v>2633</v>
      </c>
      <c r="G83" s="2001">
        <v>66</v>
      </c>
      <c r="H83" s="1383" t="s">
        <v>2154</v>
      </c>
      <c r="I83" s="1383">
        <v>7.5</v>
      </c>
      <c r="J83" s="1384">
        <v>131346.494</v>
      </c>
      <c r="K83" s="1399"/>
      <c r="L83" s="1399"/>
    </row>
    <row r="84" spans="1:12" s="1117" customFormat="1" ht="18" customHeight="1">
      <c r="A84" s="1697" t="s">
        <v>2634</v>
      </c>
      <c r="B84" s="2001"/>
      <c r="C84" s="1371" t="s">
        <v>2155</v>
      </c>
      <c r="D84" s="1371">
        <v>22</v>
      </c>
      <c r="E84" s="1374">
        <v>310365.539</v>
      </c>
      <c r="F84" s="1370" t="s">
        <v>2635</v>
      </c>
      <c r="G84" s="2001"/>
      <c r="H84" s="1371" t="s">
        <v>2156</v>
      </c>
      <c r="I84" s="1371">
        <v>11</v>
      </c>
      <c r="J84" s="1373">
        <v>172161.637</v>
      </c>
      <c r="K84" s="1399"/>
      <c r="L84" s="1399"/>
    </row>
    <row r="85" spans="1:12" s="1117" customFormat="1" ht="18" customHeight="1">
      <c r="A85" s="1697" t="s">
        <v>2636</v>
      </c>
      <c r="B85" s="2001"/>
      <c r="C85" s="1371" t="s">
        <v>2157</v>
      </c>
      <c r="D85" s="1371">
        <v>22</v>
      </c>
      <c r="E85" s="1374">
        <v>310365.539</v>
      </c>
      <c r="F85" s="1378" t="s">
        <v>2637</v>
      </c>
      <c r="G85" s="2001"/>
      <c r="H85" s="1371" t="s">
        <v>2158</v>
      </c>
      <c r="I85" s="1371">
        <v>11</v>
      </c>
      <c r="J85" s="1373">
        <v>172161.637</v>
      </c>
      <c r="K85" s="1399"/>
      <c r="L85" s="1399"/>
    </row>
    <row r="86" spans="1:12" s="1117" customFormat="1" ht="18" customHeight="1">
      <c r="A86" s="1697" t="s">
        <v>2638</v>
      </c>
      <c r="B86" s="2001"/>
      <c r="C86" s="1371" t="s">
        <v>2159</v>
      </c>
      <c r="D86" s="1371">
        <v>22</v>
      </c>
      <c r="E86" s="1374">
        <v>310365.539</v>
      </c>
      <c r="F86" s="1370" t="s">
        <v>2639</v>
      </c>
      <c r="G86" s="2001"/>
      <c r="H86" s="1371" t="s">
        <v>2160</v>
      </c>
      <c r="I86" s="1371">
        <v>15</v>
      </c>
      <c r="J86" s="1373">
        <v>215811.752</v>
      </c>
      <c r="K86" s="1399"/>
      <c r="L86" s="1399"/>
    </row>
    <row r="87" spans="1:12" s="1117" customFormat="1" ht="18" customHeight="1">
      <c r="A87" s="1697" t="s">
        <v>2640</v>
      </c>
      <c r="B87" s="2001"/>
      <c r="C87" s="1371" t="s">
        <v>2161</v>
      </c>
      <c r="D87" s="1371">
        <v>22</v>
      </c>
      <c r="E87" s="1374">
        <v>320256.485</v>
      </c>
      <c r="F87" s="1370" t="s">
        <v>2641</v>
      </c>
      <c r="G87" s="2001"/>
      <c r="H87" s="1371" t="s">
        <v>2162</v>
      </c>
      <c r="I87" s="1371">
        <v>15</v>
      </c>
      <c r="J87" s="1373">
        <v>215811.752</v>
      </c>
      <c r="K87" s="1399"/>
      <c r="L87" s="1399"/>
    </row>
    <row r="88" spans="1:12" s="1117" customFormat="1" ht="18" customHeight="1">
      <c r="A88" s="1697" t="s">
        <v>2642</v>
      </c>
      <c r="B88" s="2001"/>
      <c r="C88" s="1371" t="s">
        <v>2163</v>
      </c>
      <c r="D88" s="1371">
        <v>30</v>
      </c>
      <c r="E88" s="1374">
        <v>372279.794</v>
      </c>
      <c r="F88" s="1370" t="s">
        <v>2643</v>
      </c>
      <c r="G88" s="2001"/>
      <c r="H88" s="1371" t="s">
        <v>2164</v>
      </c>
      <c r="I88" s="1371">
        <v>18.5</v>
      </c>
      <c r="J88" s="1373">
        <v>246077.339</v>
      </c>
      <c r="K88" s="1399"/>
      <c r="L88" s="1399"/>
    </row>
    <row r="89" spans="1:12" s="1117" customFormat="1" ht="18" customHeight="1">
      <c r="A89" s="1697" t="s">
        <v>2644</v>
      </c>
      <c r="B89" s="2001"/>
      <c r="C89" s="1371" t="s">
        <v>2165</v>
      </c>
      <c r="D89" s="1371">
        <v>30</v>
      </c>
      <c r="E89" s="1374">
        <v>372146.10599999997</v>
      </c>
      <c r="F89" s="1370" t="s">
        <v>2645</v>
      </c>
      <c r="G89" s="2001"/>
      <c r="H89" s="1371" t="s">
        <v>2166</v>
      </c>
      <c r="I89" s="1371">
        <v>18.5</v>
      </c>
      <c r="J89" s="1373">
        <v>256560.051</v>
      </c>
      <c r="K89" s="1399"/>
      <c r="L89" s="1399"/>
    </row>
    <row r="90" spans="1:12" s="1117" customFormat="1" ht="18" customHeight="1">
      <c r="A90" s="1697" t="s">
        <v>2646</v>
      </c>
      <c r="B90" s="2001"/>
      <c r="C90" s="1371" t="s">
        <v>2167</v>
      </c>
      <c r="D90" s="1371">
        <v>30</v>
      </c>
      <c r="E90" s="1374">
        <v>403006.408</v>
      </c>
      <c r="F90" s="1370" t="s">
        <v>2647</v>
      </c>
      <c r="G90" s="2001"/>
      <c r="H90" s="1371" t="s">
        <v>2168</v>
      </c>
      <c r="I90" s="1371">
        <v>22</v>
      </c>
      <c r="J90" s="1373">
        <v>288342.407</v>
      </c>
      <c r="K90" s="1399"/>
      <c r="L90" s="1399"/>
    </row>
    <row r="91" spans="1:12" s="1117" customFormat="1" ht="18" customHeight="1">
      <c r="A91" s="1697" t="s">
        <v>2648</v>
      </c>
      <c r="B91" s="2001"/>
      <c r="C91" s="1371" t="s">
        <v>2169</v>
      </c>
      <c r="D91" s="1371">
        <v>30</v>
      </c>
      <c r="E91" s="1374">
        <v>402742.964</v>
      </c>
      <c r="F91" s="1370" t="s">
        <v>2649</v>
      </c>
      <c r="G91" s="2001"/>
      <c r="H91" s="1371" t="s">
        <v>2170</v>
      </c>
      <c r="I91" s="1371">
        <v>22</v>
      </c>
      <c r="J91" s="1373">
        <v>288342.407</v>
      </c>
      <c r="K91" s="1399"/>
      <c r="L91" s="1399"/>
    </row>
    <row r="92" spans="1:12" s="1117" customFormat="1" ht="18" customHeight="1">
      <c r="A92" s="1697" t="s">
        <v>2650</v>
      </c>
      <c r="B92" s="2001"/>
      <c r="C92" s="1371" t="s">
        <v>2171</v>
      </c>
      <c r="D92" s="1371">
        <v>30</v>
      </c>
      <c r="E92" s="1374">
        <v>402611.24199999997</v>
      </c>
      <c r="F92" s="1370" t="s">
        <v>2651</v>
      </c>
      <c r="G92" s="2001"/>
      <c r="H92" s="1371" t="s">
        <v>2172</v>
      </c>
      <c r="I92" s="1371">
        <v>30</v>
      </c>
      <c r="J92" s="1373">
        <v>358696.7</v>
      </c>
      <c r="K92" s="1399"/>
      <c r="L92" s="1399"/>
    </row>
    <row r="93" spans="1:12" s="1117" customFormat="1" ht="18" customHeight="1">
      <c r="A93" s="1697" t="s">
        <v>2652</v>
      </c>
      <c r="B93" s="2001"/>
      <c r="C93" s="1371" t="s">
        <v>2173</v>
      </c>
      <c r="D93" s="1371">
        <v>30</v>
      </c>
      <c r="E93" s="1374">
        <v>416787.085</v>
      </c>
      <c r="F93" s="1370" t="s">
        <v>2653</v>
      </c>
      <c r="G93" s="2001"/>
      <c r="H93" s="1371" t="s">
        <v>2174</v>
      </c>
      <c r="I93" s="1371">
        <v>30</v>
      </c>
      <c r="J93" s="1373">
        <v>358366.412</v>
      </c>
      <c r="K93" s="1399"/>
      <c r="L93" s="1399"/>
    </row>
    <row r="94" spans="1:12" s="1117" customFormat="1" ht="18" customHeight="1">
      <c r="A94" s="1697" t="s">
        <v>2654</v>
      </c>
      <c r="B94" s="2001"/>
      <c r="C94" s="1371" t="s">
        <v>2175</v>
      </c>
      <c r="D94" s="1371">
        <v>30</v>
      </c>
      <c r="E94" s="1374">
        <v>416590.485</v>
      </c>
      <c r="F94" s="1370" t="s">
        <v>2655</v>
      </c>
      <c r="G94" s="2001"/>
      <c r="H94" s="1371" t="s">
        <v>2176</v>
      </c>
      <c r="I94" s="1371">
        <v>30</v>
      </c>
      <c r="J94" s="1373">
        <v>358037.107</v>
      </c>
      <c r="K94" s="1399"/>
      <c r="L94" s="1399"/>
    </row>
    <row r="95" spans="1:12" s="1117" customFormat="1" ht="18" customHeight="1">
      <c r="A95" s="1697" t="s">
        <v>2656</v>
      </c>
      <c r="B95" s="2001"/>
      <c r="C95" s="1371" t="s">
        <v>2177</v>
      </c>
      <c r="D95" s="1371">
        <v>30</v>
      </c>
      <c r="E95" s="1374">
        <v>416457.77999999997</v>
      </c>
      <c r="F95" s="1370" t="s">
        <v>2657</v>
      </c>
      <c r="G95" s="2001"/>
      <c r="H95" s="1371" t="s">
        <v>2178</v>
      </c>
      <c r="I95" s="1371">
        <v>30</v>
      </c>
      <c r="J95" s="1373">
        <v>358696.7</v>
      </c>
      <c r="K95" s="1399"/>
      <c r="L95" s="1399"/>
    </row>
    <row r="96" spans="1:12" s="1117" customFormat="1" ht="18" customHeight="1">
      <c r="A96" s="1697" t="s">
        <v>2658</v>
      </c>
      <c r="B96" s="2001"/>
      <c r="C96" s="1385" t="s">
        <v>2179</v>
      </c>
      <c r="D96" s="1371">
        <v>30</v>
      </c>
      <c r="E96" s="1374">
        <v>429116.854</v>
      </c>
      <c r="F96" s="1370" t="s">
        <v>2659</v>
      </c>
      <c r="G96" s="2001"/>
      <c r="H96" s="1371" t="s">
        <v>2180</v>
      </c>
      <c r="I96" s="1371">
        <v>30</v>
      </c>
      <c r="J96" s="1373">
        <v>358366.412</v>
      </c>
      <c r="K96" s="1399"/>
      <c r="L96" s="1399"/>
    </row>
    <row r="97" spans="1:12" s="1117" customFormat="1" ht="18" customHeight="1">
      <c r="A97" s="1697" t="s">
        <v>2660</v>
      </c>
      <c r="B97" s="2003"/>
      <c r="C97" s="1371" t="s">
        <v>2181</v>
      </c>
      <c r="D97" s="1371">
        <v>30</v>
      </c>
      <c r="E97" s="1374">
        <v>428918.288</v>
      </c>
      <c r="F97" s="1370" t="s">
        <v>2661</v>
      </c>
      <c r="G97" s="2001"/>
      <c r="H97" s="1371" t="s">
        <v>2182</v>
      </c>
      <c r="I97" s="1371">
        <v>37</v>
      </c>
      <c r="J97" s="1373">
        <v>386059.488</v>
      </c>
      <c r="K97" s="1399"/>
      <c r="L97" s="1399"/>
    </row>
    <row r="98" spans="1:12" s="1117" customFormat="1" ht="18" customHeight="1">
      <c r="A98" s="1697" t="s">
        <v>2662</v>
      </c>
      <c r="B98" s="2000">
        <v>46</v>
      </c>
      <c r="C98" s="1371" t="s">
        <v>2183</v>
      </c>
      <c r="D98" s="1371">
        <v>3</v>
      </c>
      <c r="E98" s="1374">
        <v>74149.656</v>
      </c>
      <c r="F98" s="1370" t="s">
        <v>2663</v>
      </c>
      <c r="G98" s="2001"/>
      <c r="H98" s="1371" t="s">
        <v>2184</v>
      </c>
      <c r="I98" s="1371">
        <v>37</v>
      </c>
      <c r="J98" s="1373">
        <v>404852.482</v>
      </c>
      <c r="K98" s="1399"/>
      <c r="L98" s="1399"/>
    </row>
    <row r="99" spans="1:12" s="1117" customFormat="1" ht="18" customHeight="1">
      <c r="A99" s="1697" t="s">
        <v>2664</v>
      </c>
      <c r="B99" s="2001"/>
      <c r="C99" s="1371" t="s">
        <v>858</v>
      </c>
      <c r="D99" s="1371">
        <v>4</v>
      </c>
      <c r="E99" s="1374">
        <v>83806.648</v>
      </c>
      <c r="F99" s="1370" t="s">
        <v>2665</v>
      </c>
      <c r="G99" s="2001"/>
      <c r="H99" s="1371" t="s">
        <v>2185</v>
      </c>
      <c r="I99" s="1371">
        <v>5.5</v>
      </c>
      <c r="J99" s="1373">
        <v>404589.038</v>
      </c>
      <c r="K99" s="1399"/>
      <c r="L99" s="1399"/>
    </row>
    <row r="100" spans="1:12" s="1117" customFormat="1" ht="18" customHeight="1">
      <c r="A100" s="1697" t="s">
        <v>2666</v>
      </c>
      <c r="B100" s="2001"/>
      <c r="C100" s="1371" t="s">
        <v>2185</v>
      </c>
      <c r="D100" s="1371">
        <v>5.5</v>
      </c>
      <c r="E100" s="1374">
        <v>111618.667</v>
      </c>
      <c r="F100" s="1370" t="s">
        <v>2667</v>
      </c>
      <c r="G100" s="2001"/>
      <c r="H100" s="1371" t="s">
        <v>2186</v>
      </c>
      <c r="I100" s="1371">
        <v>7.5</v>
      </c>
      <c r="J100" s="1373">
        <v>494330.057</v>
      </c>
      <c r="K100" s="1399"/>
      <c r="L100" s="1399"/>
    </row>
    <row r="101" spans="1:12" s="1117" customFormat="1" ht="18" customHeight="1">
      <c r="A101" s="1697" t="s">
        <v>2668</v>
      </c>
      <c r="B101" s="2001"/>
      <c r="C101" s="1371" t="s">
        <v>2186</v>
      </c>
      <c r="D101" s="1371">
        <v>7.5</v>
      </c>
      <c r="E101" s="1374">
        <v>135104.503</v>
      </c>
      <c r="F101" s="1370" t="s">
        <v>2669</v>
      </c>
      <c r="G101" s="2001"/>
      <c r="H101" s="1371" t="s">
        <v>2187</v>
      </c>
      <c r="I101" s="1371">
        <v>11</v>
      </c>
      <c r="J101" s="1373">
        <v>511539.43799999997</v>
      </c>
      <c r="K101" s="1399"/>
      <c r="L101" s="1399"/>
    </row>
    <row r="102" spans="1:12" s="1117" customFormat="1" ht="18" customHeight="1">
      <c r="A102" s="1697" t="s">
        <v>2670</v>
      </c>
      <c r="B102" s="2001"/>
      <c r="C102" s="1371" t="s">
        <v>2187</v>
      </c>
      <c r="D102" s="1371">
        <v>11</v>
      </c>
      <c r="E102" s="1374">
        <v>178028.181</v>
      </c>
      <c r="F102" s="1370" t="s">
        <v>2671</v>
      </c>
      <c r="G102" s="2001"/>
      <c r="H102" s="1371" t="s">
        <v>2188</v>
      </c>
      <c r="I102" s="1371">
        <v>11</v>
      </c>
      <c r="J102" s="1373">
        <v>511142.306</v>
      </c>
      <c r="K102" s="1399"/>
      <c r="L102" s="1399"/>
    </row>
    <row r="103" spans="1:12" s="1117" customFormat="1" ht="18" customHeight="1">
      <c r="A103" s="1697" t="s">
        <v>2672</v>
      </c>
      <c r="B103" s="2001"/>
      <c r="C103" s="1371" t="s">
        <v>2188</v>
      </c>
      <c r="D103" s="1371">
        <v>11</v>
      </c>
      <c r="E103" s="1374">
        <v>178028.181</v>
      </c>
      <c r="F103" s="1370" t="s">
        <v>2673</v>
      </c>
      <c r="G103" s="2003"/>
      <c r="H103" s="1371" t="s">
        <v>2189</v>
      </c>
      <c r="I103" s="1371">
        <v>15</v>
      </c>
      <c r="J103" s="1373">
        <v>510878.86199999996</v>
      </c>
      <c r="K103" s="1399"/>
      <c r="L103" s="1399"/>
    </row>
    <row r="104" spans="1:12" s="1117" customFormat="1" ht="18" customHeight="1">
      <c r="A104" s="1697" t="s">
        <v>2674</v>
      </c>
      <c r="B104" s="2001"/>
      <c r="C104" s="1371" t="s">
        <v>2189</v>
      </c>
      <c r="D104" s="1371">
        <v>15</v>
      </c>
      <c r="E104" s="1374">
        <v>221812.967</v>
      </c>
      <c r="F104" s="1370" t="s">
        <v>2675</v>
      </c>
      <c r="G104" s="2000">
        <v>92</v>
      </c>
      <c r="H104" s="1371" t="s">
        <v>2190</v>
      </c>
      <c r="I104" s="1371">
        <v>5.5</v>
      </c>
      <c r="J104" s="1373">
        <v>108958.669</v>
      </c>
      <c r="K104" s="1399"/>
      <c r="L104" s="1399"/>
    </row>
    <row r="105" spans="1:12" s="1117" customFormat="1" ht="18" customHeight="1">
      <c r="A105" s="1697" t="s">
        <v>2676</v>
      </c>
      <c r="B105" s="2001"/>
      <c r="C105" s="1371" t="s">
        <v>2191</v>
      </c>
      <c r="D105" s="1371">
        <v>15</v>
      </c>
      <c r="E105" s="1374">
        <v>221812.967</v>
      </c>
      <c r="F105" s="1370" t="s">
        <v>2677</v>
      </c>
      <c r="G105" s="2001"/>
      <c r="H105" s="1371" t="s">
        <v>2192</v>
      </c>
      <c r="I105" s="1371">
        <v>7.5</v>
      </c>
      <c r="J105" s="1373">
        <v>131346.494</v>
      </c>
      <c r="K105" s="1399"/>
      <c r="L105" s="1399"/>
    </row>
    <row r="106" spans="1:12" s="1117" customFormat="1" ht="18" customHeight="1">
      <c r="A106" s="1697" t="s">
        <v>2678</v>
      </c>
      <c r="B106" s="2001"/>
      <c r="C106" s="1371" t="s">
        <v>2193</v>
      </c>
      <c r="D106" s="1371">
        <v>18.5</v>
      </c>
      <c r="E106" s="1374">
        <v>267110.58999999997</v>
      </c>
      <c r="F106" s="1370" t="s">
        <v>2679</v>
      </c>
      <c r="G106" s="2001"/>
      <c r="H106" s="1371" t="s">
        <v>2194</v>
      </c>
      <c r="I106" s="1371">
        <v>11</v>
      </c>
      <c r="J106" s="1373">
        <v>172624.63</v>
      </c>
      <c r="K106" s="1399"/>
      <c r="L106" s="1399"/>
    </row>
    <row r="107" spans="1:12" s="1117" customFormat="1" ht="18" customHeight="1">
      <c r="A107" s="1697" t="s">
        <v>2680</v>
      </c>
      <c r="B107" s="2001"/>
      <c r="C107" s="1371" t="s">
        <v>2195</v>
      </c>
      <c r="D107" s="1371">
        <v>18.5</v>
      </c>
      <c r="E107" s="1374">
        <v>267110.58999999997</v>
      </c>
      <c r="F107" s="1370" t="s">
        <v>2681</v>
      </c>
      <c r="G107" s="2001"/>
      <c r="H107" s="1371" t="s">
        <v>2196</v>
      </c>
      <c r="I107" s="1371">
        <v>15</v>
      </c>
      <c r="J107" s="1373">
        <v>216735.772</v>
      </c>
      <c r="K107" s="1399"/>
      <c r="L107" s="1399"/>
    </row>
    <row r="108" spans="1:12" s="1117" customFormat="1" ht="18" customHeight="1">
      <c r="A108" s="1697" t="s">
        <v>2682</v>
      </c>
      <c r="B108" s="2001"/>
      <c r="C108" s="1371" t="s">
        <v>2197</v>
      </c>
      <c r="D108" s="1371">
        <v>22</v>
      </c>
      <c r="E108" s="1374">
        <v>306342.12</v>
      </c>
      <c r="F108" s="1370" t="s">
        <v>2683</v>
      </c>
      <c r="G108" s="2001"/>
      <c r="H108" s="1371" t="s">
        <v>2198</v>
      </c>
      <c r="I108" s="1371">
        <v>18.5</v>
      </c>
      <c r="J108" s="1373">
        <v>245482.624</v>
      </c>
      <c r="K108" s="1399"/>
      <c r="L108" s="1399"/>
    </row>
    <row r="109" spans="1:12" s="1117" customFormat="1" ht="18" customHeight="1">
      <c r="A109" s="1697" t="s">
        <v>2684</v>
      </c>
      <c r="B109" s="2001"/>
      <c r="C109" s="1371" t="s">
        <v>859</v>
      </c>
      <c r="D109" s="1371">
        <v>22</v>
      </c>
      <c r="E109" s="1374">
        <v>306342.12</v>
      </c>
      <c r="F109" s="1370" t="s">
        <v>2685</v>
      </c>
      <c r="G109" s="2001"/>
      <c r="H109" s="1371" t="s">
        <v>2199</v>
      </c>
      <c r="I109" s="1371">
        <v>22</v>
      </c>
      <c r="J109" s="1373">
        <v>290649.508</v>
      </c>
      <c r="K109" s="1399"/>
      <c r="L109" s="1399"/>
    </row>
    <row r="110" spans="1:12" s="1117" customFormat="1" ht="18" customHeight="1">
      <c r="A110" s="1697" t="s">
        <v>2686</v>
      </c>
      <c r="B110" s="2001"/>
      <c r="C110" s="1371" t="s">
        <v>2200</v>
      </c>
      <c r="D110" s="1371">
        <v>30</v>
      </c>
      <c r="E110" s="1374">
        <v>357311.653</v>
      </c>
      <c r="F110" s="1370" t="s">
        <v>2687</v>
      </c>
      <c r="G110" s="2001"/>
      <c r="H110" s="1371" t="s">
        <v>2201</v>
      </c>
      <c r="I110" s="1371">
        <v>30</v>
      </c>
      <c r="J110" s="1373">
        <v>373664.841</v>
      </c>
      <c r="K110" s="1399"/>
      <c r="L110" s="1399"/>
    </row>
    <row r="111" spans="1:12" s="1117" customFormat="1" ht="18" customHeight="1">
      <c r="A111" s="1697" t="s">
        <v>2688</v>
      </c>
      <c r="B111" s="2001"/>
      <c r="C111" s="1371" t="s">
        <v>2202</v>
      </c>
      <c r="D111" s="1371">
        <v>30</v>
      </c>
      <c r="E111" s="1374">
        <v>356653.043</v>
      </c>
      <c r="F111" s="1370" t="s">
        <v>2689</v>
      </c>
      <c r="G111" s="2001"/>
      <c r="H111" s="1371" t="s">
        <v>2203</v>
      </c>
      <c r="I111" s="1371">
        <v>30</v>
      </c>
      <c r="J111" s="1373">
        <v>373334.553</v>
      </c>
      <c r="K111" s="1399"/>
      <c r="L111" s="1399"/>
    </row>
    <row r="112" spans="1:12" s="1117" customFormat="1" ht="18" customHeight="1">
      <c r="A112" s="1697" t="s">
        <v>2690</v>
      </c>
      <c r="B112" s="2001"/>
      <c r="C112" s="1371" t="s">
        <v>2204</v>
      </c>
      <c r="D112" s="1371">
        <v>30</v>
      </c>
      <c r="E112" s="1374">
        <v>370433.72</v>
      </c>
      <c r="F112" s="1370" t="s">
        <v>2691</v>
      </c>
      <c r="G112" s="2001"/>
      <c r="H112" s="1371" t="s">
        <v>2205</v>
      </c>
      <c r="I112" s="1371">
        <v>37</v>
      </c>
      <c r="J112" s="1373">
        <v>404919.326</v>
      </c>
      <c r="K112" s="1399"/>
      <c r="L112" s="1399"/>
    </row>
    <row r="113" spans="1:12" s="1117" customFormat="1" ht="18" customHeight="1">
      <c r="A113" s="1697" t="s">
        <v>2692</v>
      </c>
      <c r="B113" s="2001"/>
      <c r="C113" s="1371" t="s">
        <v>2206</v>
      </c>
      <c r="D113" s="1371">
        <v>30</v>
      </c>
      <c r="E113" s="1374">
        <v>369774.127</v>
      </c>
      <c r="F113" s="1370" t="s">
        <v>2693</v>
      </c>
      <c r="G113" s="2001"/>
      <c r="H113" s="1371" t="s">
        <v>2207</v>
      </c>
      <c r="I113" s="1371">
        <v>37</v>
      </c>
      <c r="J113" s="1373">
        <v>404589.038</v>
      </c>
      <c r="K113" s="1399"/>
      <c r="L113" s="1399"/>
    </row>
    <row r="114" spans="1:12" s="1117" customFormat="1" ht="18" customHeight="1">
      <c r="A114" s="1697" t="s">
        <v>2694</v>
      </c>
      <c r="B114" s="2001"/>
      <c r="C114" s="1371" t="s">
        <v>2208</v>
      </c>
      <c r="D114" s="1371">
        <v>30</v>
      </c>
      <c r="E114" s="1374">
        <v>383422.099</v>
      </c>
      <c r="F114" s="1370" t="s">
        <v>2695</v>
      </c>
      <c r="G114" s="2001"/>
      <c r="H114" s="1371" t="s">
        <v>2209</v>
      </c>
      <c r="I114" s="1371">
        <v>45</v>
      </c>
      <c r="J114" s="1373">
        <v>520639.069</v>
      </c>
      <c r="K114" s="1399"/>
      <c r="L114" s="1399"/>
    </row>
    <row r="115" spans="1:12" s="1117" customFormat="1" ht="18" customHeight="1">
      <c r="A115" s="1697" t="s">
        <v>2696</v>
      </c>
      <c r="B115" s="2001"/>
      <c r="C115" s="1371" t="s">
        <v>2210</v>
      </c>
      <c r="D115" s="1371">
        <v>37</v>
      </c>
      <c r="E115" s="1374">
        <v>394434.648</v>
      </c>
      <c r="F115" s="1370" t="s">
        <v>2697</v>
      </c>
      <c r="G115" s="2001"/>
      <c r="H115" s="1371" t="s">
        <v>2211</v>
      </c>
      <c r="I115" s="1371">
        <v>45</v>
      </c>
      <c r="J115" s="1373">
        <v>520306.815</v>
      </c>
      <c r="K115" s="1399"/>
      <c r="L115" s="1399"/>
    </row>
    <row r="116" spans="1:12" s="1117" customFormat="1" ht="18" customHeight="1">
      <c r="A116" s="1697" t="s">
        <v>2698</v>
      </c>
      <c r="B116" s="2001"/>
      <c r="C116" s="1371" t="s">
        <v>2212</v>
      </c>
      <c r="D116" s="1371">
        <v>37</v>
      </c>
      <c r="E116" s="1374">
        <v>420742.67699999997</v>
      </c>
      <c r="F116" s="1370" t="s">
        <v>2699</v>
      </c>
      <c r="G116" s="2003"/>
      <c r="H116" s="1371" t="s">
        <v>2213</v>
      </c>
      <c r="I116" s="1371">
        <v>45</v>
      </c>
      <c r="J116" s="1373">
        <v>541539.615</v>
      </c>
      <c r="K116" s="1399"/>
      <c r="L116" s="1399"/>
    </row>
    <row r="117" spans="1:12" s="1117" customFormat="1" ht="18" customHeight="1">
      <c r="A117" s="1697" t="s">
        <v>2700</v>
      </c>
      <c r="B117" s="2001"/>
      <c r="C117" s="1371" t="s">
        <v>2214</v>
      </c>
      <c r="D117" s="1371">
        <v>37</v>
      </c>
      <c r="E117" s="1374">
        <v>420148.945</v>
      </c>
      <c r="F117" s="1370" t="s">
        <v>2701</v>
      </c>
      <c r="G117" s="2000">
        <v>125</v>
      </c>
      <c r="H117" s="1371" t="s">
        <v>2215</v>
      </c>
      <c r="I117" s="1371">
        <v>7.5</v>
      </c>
      <c r="J117" s="1373">
        <v>197811.056</v>
      </c>
      <c r="K117" s="1399"/>
      <c r="L117" s="1399"/>
    </row>
    <row r="118" spans="1:12" s="1117" customFormat="1" ht="18" customHeight="1">
      <c r="A118" s="1697" t="s">
        <v>2702</v>
      </c>
      <c r="B118" s="2001"/>
      <c r="C118" s="1371" t="s">
        <v>2216</v>
      </c>
      <c r="D118" s="1371">
        <v>45</v>
      </c>
      <c r="E118" s="1374">
        <v>533362.038</v>
      </c>
      <c r="F118" s="1370" t="s">
        <v>2703</v>
      </c>
      <c r="G118" s="2001"/>
      <c r="H118" s="1371" t="s">
        <v>2217</v>
      </c>
      <c r="I118" s="1371">
        <v>15</v>
      </c>
      <c r="J118" s="1373">
        <v>274032.876</v>
      </c>
      <c r="K118" s="1399"/>
      <c r="L118" s="1399"/>
    </row>
    <row r="119" spans="1:12" s="1117" customFormat="1" ht="18" customHeight="1">
      <c r="A119" s="1697" t="s">
        <v>2704</v>
      </c>
      <c r="B119" s="2001"/>
      <c r="C119" s="1371" t="s">
        <v>2218</v>
      </c>
      <c r="D119" s="1371">
        <v>45</v>
      </c>
      <c r="E119" s="1374">
        <v>532704.411</v>
      </c>
      <c r="F119" s="1370" t="s">
        <v>2705</v>
      </c>
      <c r="G119" s="2001"/>
      <c r="H119" s="1371" t="s">
        <v>2219</v>
      </c>
      <c r="I119" s="1371">
        <v>22</v>
      </c>
      <c r="J119" s="1373">
        <v>319068.038</v>
      </c>
      <c r="K119" s="1399"/>
      <c r="L119" s="1399"/>
    </row>
    <row r="120" spans="1:12" s="1117" customFormat="1" ht="18" customHeight="1">
      <c r="A120" s="1697" t="s">
        <v>2706</v>
      </c>
      <c r="B120" s="2001"/>
      <c r="C120" s="1371" t="s">
        <v>2220</v>
      </c>
      <c r="D120" s="1371">
        <v>45</v>
      </c>
      <c r="E120" s="1374">
        <v>546485.088</v>
      </c>
      <c r="F120" s="1370" t="s">
        <v>2707</v>
      </c>
      <c r="G120" s="2001"/>
      <c r="H120" s="1371" t="s">
        <v>2221</v>
      </c>
      <c r="I120" s="1371">
        <v>30</v>
      </c>
      <c r="J120" s="1373">
        <v>380190.978</v>
      </c>
      <c r="K120" s="1399"/>
      <c r="L120" s="1399"/>
    </row>
    <row r="121" spans="1:12" s="1117" customFormat="1" ht="18" customHeight="1">
      <c r="A121" s="1697" t="s">
        <v>2708</v>
      </c>
      <c r="B121" s="2001"/>
      <c r="C121" s="1371" t="s">
        <v>2222</v>
      </c>
      <c r="D121" s="1371">
        <v>45</v>
      </c>
      <c r="E121" s="1374">
        <v>545891.356</v>
      </c>
      <c r="F121" s="1370" t="s">
        <v>2709</v>
      </c>
      <c r="G121" s="2001"/>
      <c r="H121" s="1371" t="s">
        <v>2223</v>
      </c>
      <c r="I121" s="1371">
        <v>37</v>
      </c>
      <c r="J121" s="1373">
        <v>451074.125</v>
      </c>
      <c r="K121" s="1399"/>
      <c r="L121" s="1399"/>
    </row>
    <row r="122" spans="1:12" s="1117" customFormat="1" ht="18" customHeight="1">
      <c r="A122" s="1697" t="s">
        <v>2710</v>
      </c>
      <c r="B122" s="2003"/>
      <c r="C122" s="1371" t="s">
        <v>2224</v>
      </c>
      <c r="D122" s="1371">
        <v>45</v>
      </c>
      <c r="E122" s="1374">
        <v>561122.941</v>
      </c>
      <c r="F122" s="1370" t="s">
        <v>2711</v>
      </c>
      <c r="G122" s="2001"/>
      <c r="H122" s="1371" t="s">
        <v>2225</v>
      </c>
      <c r="I122" s="1371">
        <v>45</v>
      </c>
      <c r="J122" s="1373">
        <v>513055.224</v>
      </c>
      <c r="K122" s="1399"/>
      <c r="L122" s="1399"/>
    </row>
    <row r="123" spans="1:12" s="1117" customFormat="1" ht="18" customHeight="1">
      <c r="A123" s="1697" t="s">
        <v>2712</v>
      </c>
      <c r="B123" s="1996">
        <v>66</v>
      </c>
      <c r="C123" s="1371" t="s">
        <v>860</v>
      </c>
      <c r="D123" s="1371">
        <v>4</v>
      </c>
      <c r="E123" s="1374">
        <v>88231.131</v>
      </c>
      <c r="F123" s="1370" t="s">
        <v>2713</v>
      </c>
      <c r="G123" s="2001"/>
      <c r="H123" s="1371" t="s">
        <v>2226</v>
      </c>
      <c r="I123" s="1371">
        <v>55</v>
      </c>
      <c r="J123" s="1373">
        <v>667940.6359999999</v>
      </c>
      <c r="K123" s="1399"/>
      <c r="L123" s="1399"/>
    </row>
    <row r="124" spans="1:12" s="1117" customFormat="1" ht="18" customHeight="1" thickBot="1">
      <c r="A124" s="1700" t="s">
        <v>2714</v>
      </c>
      <c r="B124" s="2004"/>
      <c r="C124" s="1701" t="s">
        <v>2227</v>
      </c>
      <c r="D124" s="1701">
        <v>5.5</v>
      </c>
      <c r="E124" s="1381">
        <v>105433.631</v>
      </c>
      <c r="F124" s="1386" t="s">
        <v>2715</v>
      </c>
      <c r="G124" s="2002"/>
      <c r="H124" s="1379" t="s">
        <v>2228</v>
      </c>
      <c r="I124" s="1379">
        <v>55</v>
      </c>
      <c r="J124" s="1382">
        <v>696294.288</v>
      </c>
      <c r="K124" s="1399"/>
      <c r="L124" s="1399"/>
    </row>
    <row r="125" spans="1:12" s="1117" customFormat="1" ht="15.75" customHeight="1">
      <c r="A125" s="1387"/>
      <c r="B125" s="1388"/>
      <c r="C125" s="1389"/>
      <c r="D125" s="1389"/>
      <c r="E125" s="1390"/>
      <c r="F125" s="1391"/>
      <c r="G125" s="1392"/>
      <c r="H125" s="1393"/>
      <c r="I125" s="1394"/>
      <c r="J125" s="1395"/>
      <c r="K125" s="1399"/>
      <c r="L125" s="1399"/>
    </row>
    <row r="126" spans="1:12" s="1117" customFormat="1" ht="15.75" customHeight="1">
      <c r="A126" s="1396"/>
      <c r="B126" s="1392"/>
      <c r="C126" s="1392"/>
      <c r="D126" s="1393"/>
      <c r="E126" s="1397"/>
      <c r="F126" s="1391"/>
      <c r="G126" s="1392"/>
      <c r="H126" s="1393"/>
      <c r="I126" s="1394"/>
      <c r="J126" s="1395"/>
      <c r="K126" s="1399"/>
      <c r="L126" s="1399"/>
    </row>
    <row r="127" spans="1:12" s="1117" customFormat="1" ht="15.75" customHeight="1">
      <c r="A127" s="1398"/>
      <c r="B127" s="1392"/>
      <c r="C127" s="1392"/>
      <c r="D127" s="1393"/>
      <c r="E127" s="1397"/>
      <c r="F127" s="1391"/>
      <c r="G127" s="1392"/>
      <c r="H127" s="1393"/>
      <c r="I127" s="1394"/>
      <c r="J127" s="1395"/>
      <c r="K127" s="1399"/>
      <c r="L127" s="1399"/>
    </row>
    <row r="128" spans="1:10" s="1399" customFormat="1" ht="15.75" customHeight="1">
      <c r="A128" s="1398"/>
      <c r="B128" s="1392"/>
      <c r="C128" s="1392"/>
      <c r="D128" s="1393"/>
      <c r="E128" s="1397"/>
      <c r="F128" s="1398"/>
      <c r="G128" s="1118"/>
      <c r="H128" s="1118"/>
      <c r="I128" s="1118"/>
      <c r="J128" s="1395"/>
    </row>
    <row r="129" spans="1:10" s="1399" customFormat="1" ht="15.75" customHeight="1">
      <c r="A129" s="1398"/>
      <c r="B129" s="1392"/>
      <c r="C129" s="1392"/>
      <c r="D129" s="1393"/>
      <c r="E129" s="1397"/>
      <c r="F129" s="1398"/>
      <c r="G129" s="1118"/>
      <c r="H129" s="1118"/>
      <c r="I129" s="1118"/>
      <c r="J129" s="1395"/>
    </row>
    <row r="130" spans="1:10" s="1399" customFormat="1" ht="15.75" customHeight="1">
      <c r="A130" s="1391"/>
      <c r="B130" s="1392"/>
      <c r="C130" s="1392"/>
      <c r="D130" s="1393"/>
      <c r="E130" s="1397"/>
      <c r="F130" s="1400"/>
      <c r="G130" s="1118"/>
      <c r="H130" s="1118"/>
      <c r="I130" s="1118"/>
      <c r="J130" s="1395"/>
    </row>
    <row r="131" spans="1:10" s="1399" customFormat="1" ht="15.75" customHeight="1">
      <c r="A131" s="1391"/>
      <c r="B131" s="1392"/>
      <c r="C131" s="1392"/>
      <c r="D131" s="1393"/>
      <c r="E131" s="1397"/>
      <c r="G131" s="1118"/>
      <c r="H131" s="1118"/>
      <c r="I131" s="1118"/>
      <c r="J131" s="1395"/>
    </row>
    <row r="132" spans="1:10" s="1399" customFormat="1" ht="15.75" customHeight="1">
      <c r="A132" s="1119"/>
      <c r="B132" s="1119"/>
      <c r="C132" s="1119"/>
      <c r="D132" s="1119"/>
      <c r="E132" s="1119"/>
      <c r="G132" s="1401"/>
      <c r="H132" s="1401"/>
      <c r="I132" s="1401"/>
      <c r="J132" s="1395"/>
    </row>
    <row r="133" spans="1:12" s="1117" customFormat="1" ht="15">
      <c r="A133" s="1119"/>
      <c r="B133" s="1119"/>
      <c r="C133" s="1119"/>
      <c r="D133" s="1119"/>
      <c r="E133" s="1119"/>
      <c r="F133" s="1399"/>
      <c r="G133" s="1118"/>
      <c r="H133" s="1118"/>
      <c r="I133" s="1118"/>
      <c r="J133" s="1395"/>
      <c r="K133" s="1399"/>
      <c r="L133" s="1399"/>
    </row>
    <row r="134" spans="1:12" s="1117" customFormat="1" ht="15">
      <c r="A134" s="1119"/>
      <c r="B134" s="1119"/>
      <c r="C134" s="1119"/>
      <c r="D134" s="1119"/>
      <c r="E134" s="1119"/>
      <c r="F134" s="1402"/>
      <c r="G134" s="1402"/>
      <c r="H134" s="1402"/>
      <c r="I134" s="1402"/>
      <c r="J134" s="1395"/>
      <c r="K134" s="1399"/>
      <c r="L134" s="1399"/>
    </row>
    <row r="135" spans="1:12" s="1117" customFormat="1" ht="15">
      <c r="A135" s="1119"/>
      <c r="B135" s="1119"/>
      <c r="C135" s="1119"/>
      <c r="D135" s="1119"/>
      <c r="E135" s="1119"/>
      <c r="F135" s="1402"/>
      <c r="G135" s="1402"/>
      <c r="H135" s="1402"/>
      <c r="I135" s="1402"/>
      <c r="J135" s="1395"/>
      <c r="K135" s="1399"/>
      <c r="L135" s="1399"/>
    </row>
    <row r="136" spans="1:12" s="1117" customFormat="1" ht="15">
      <c r="A136" s="1119"/>
      <c r="B136" s="1119"/>
      <c r="C136" s="1119"/>
      <c r="D136" s="1119"/>
      <c r="E136" s="1119"/>
      <c r="F136" s="1402"/>
      <c r="G136" s="1402"/>
      <c r="H136" s="1402"/>
      <c r="I136" s="1402"/>
      <c r="J136" s="1395"/>
      <c r="K136" s="1399"/>
      <c r="L136" s="1399"/>
    </row>
    <row r="137" spans="1:12" s="1117" customFormat="1" ht="15">
      <c r="A137" s="1119"/>
      <c r="B137" s="1119"/>
      <c r="C137" s="1119"/>
      <c r="D137" s="1119"/>
      <c r="E137" s="1119"/>
      <c r="F137" s="1402"/>
      <c r="G137" s="1402"/>
      <c r="H137" s="1402"/>
      <c r="I137" s="1402"/>
      <c r="J137" s="1395"/>
      <c r="K137" s="1399"/>
      <c r="L137" s="1399"/>
    </row>
    <row r="138" spans="1:12" s="1117" customFormat="1" ht="15">
      <c r="A138" s="1119"/>
      <c r="B138" s="1119"/>
      <c r="C138" s="1119"/>
      <c r="D138" s="1119"/>
      <c r="E138" s="1119"/>
      <c r="F138" s="1402"/>
      <c r="G138" s="1402"/>
      <c r="H138" s="1402"/>
      <c r="I138" s="1402"/>
      <c r="J138" s="1395"/>
      <c r="K138" s="1399"/>
      <c r="L138" s="1399"/>
    </row>
    <row r="139" spans="1:12" s="1117" customFormat="1" ht="15">
      <c r="A139" s="1119"/>
      <c r="B139" s="1119"/>
      <c r="C139" s="1119"/>
      <c r="D139" s="1119"/>
      <c r="E139" s="1119"/>
      <c r="F139" s="1402"/>
      <c r="G139" s="1402"/>
      <c r="H139" s="1402"/>
      <c r="I139" s="1402"/>
      <c r="J139" s="1395"/>
      <c r="K139" s="1399"/>
      <c r="L139" s="1399"/>
    </row>
    <row r="140" spans="1:12" s="1117" customFormat="1" ht="15">
      <c r="A140" s="1119"/>
      <c r="B140" s="1119"/>
      <c r="C140" s="1119"/>
      <c r="D140" s="1119"/>
      <c r="E140" s="1119"/>
      <c r="F140" s="1402"/>
      <c r="G140" s="1402"/>
      <c r="H140" s="1402"/>
      <c r="I140" s="1402"/>
      <c r="J140" s="1395"/>
      <c r="K140" s="1399"/>
      <c r="L140" s="1399"/>
    </row>
    <row r="141" spans="1:12" s="1117" customFormat="1" ht="15">
      <c r="A141" s="1119"/>
      <c r="B141" s="1119"/>
      <c r="C141" s="1119"/>
      <c r="D141" s="1119"/>
      <c r="E141" s="1119"/>
      <c r="F141" s="1402"/>
      <c r="G141" s="1402"/>
      <c r="H141" s="1402"/>
      <c r="I141" s="1402"/>
      <c r="J141" s="1395"/>
      <c r="K141" s="1399"/>
      <c r="L141" s="1399"/>
    </row>
    <row r="142" spans="1:12" s="1117" customFormat="1" ht="15">
      <c r="A142" s="1119"/>
      <c r="B142" s="1119"/>
      <c r="C142" s="1119"/>
      <c r="D142" s="1119"/>
      <c r="E142" s="1119"/>
      <c r="F142" s="1402"/>
      <c r="G142" s="1402"/>
      <c r="H142" s="1402"/>
      <c r="I142" s="1402"/>
      <c r="J142" s="1395"/>
      <c r="K142" s="1399"/>
      <c r="L142" s="1399"/>
    </row>
    <row r="143" spans="1:12" s="1117" customFormat="1" ht="15">
      <c r="A143" s="1119"/>
      <c r="B143" s="1119"/>
      <c r="C143" s="1119"/>
      <c r="D143" s="1119"/>
      <c r="E143" s="1119"/>
      <c r="F143" s="1402"/>
      <c r="G143" s="1402"/>
      <c r="H143" s="1402"/>
      <c r="I143" s="1402"/>
      <c r="J143" s="1395"/>
      <c r="K143" s="1399"/>
      <c r="L143" s="1399"/>
    </row>
    <row r="144" spans="1:12" s="1117" customFormat="1" ht="15">
      <c r="A144" s="1119"/>
      <c r="B144" s="1119"/>
      <c r="C144" s="1119"/>
      <c r="D144" s="1119"/>
      <c r="E144" s="1119"/>
      <c r="F144" s="1402"/>
      <c r="G144" s="1402"/>
      <c r="H144" s="1402"/>
      <c r="I144" s="1402"/>
      <c r="J144" s="1395"/>
      <c r="K144" s="1399"/>
      <c r="L144" s="1399"/>
    </row>
    <row r="145" spans="1:12" s="1117" customFormat="1" ht="15">
      <c r="A145" s="1119"/>
      <c r="B145" s="1119"/>
      <c r="C145" s="1119"/>
      <c r="D145" s="1119"/>
      <c r="E145" s="1119"/>
      <c r="F145" s="1402"/>
      <c r="G145" s="1402"/>
      <c r="H145" s="1402"/>
      <c r="I145" s="1402"/>
      <c r="J145" s="1395"/>
      <c r="K145" s="1399"/>
      <c r="L145" s="1399"/>
    </row>
    <row r="146" spans="1:12" s="1117" customFormat="1" ht="15">
      <c r="A146" s="1119"/>
      <c r="B146" s="1119"/>
      <c r="C146" s="1119"/>
      <c r="D146" s="1119"/>
      <c r="E146" s="1119"/>
      <c r="F146" s="1402"/>
      <c r="G146" s="1402"/>
      <c r="H146" s="1402"/>
      <c r="I146" s="1402"/>
      <c r="J146" s="1395"/>
      <c r="K146" s="1399"/>
      <c r="L146" s="1399"/>
    </row>
    <row r="147" spans="1:12" s="1117" customFormat="1" ht="15">
      <c r="A147" s="1119"/>
      <c r="B147" s="1119"/>
      <c r="C147" s="1119"/>
      <c r="D147" s="1119"/>
      <c r="E147" s="1119"/>
      <c r="F147" s="1402"/>
      <c r="G147" s="1402"/>
      <c r="H147" s="1402"/>
      <c r="I147" s="1402"/>
      <c r="J147" s="1395"/>
      <c r="K147" s="1399"/>
      <c r="L147" s="1399"/>
    </row>
    <row r="148" spans="1:12" s="1117" customFormat="1" ht="15">
      <c r="A148" s="1119"/>
      <c r="B148" s="1119"/>
      <c r="C148" s="1119"/>
      <c r="D148" s="1119"/>
      <c r="E148" s="1119"/>
      <c r="F148" s="1402"/>
      <c r="G148" s="1402"/>
      <c r="H148" s="1402"/>
      <c r="I148" s="1402"/>
      <c r="J148" s="1395"/>
      <c r="K148" s="1399"/>
      <c r="L148" s="1399"/>
    </row>
    <row r="149" spans="1:12" s="1117" customFormat="1" ht="15">
      <c r="A149" s="1119"/>
      <c r="B149" s="1119"/>
      <c r="C149" s="1119"/>
      <c r="D149" s="1119"/>
      <c r="E149" s="1119"/>
      <c r="F149" s="1402"/>
      <c r="G149" s="1402"/>
      <c r="H149" s="1402"/>
      <c r="I149" s="1402"/>
      <c r="J149" s="1395"/>
      <c r="K149" s="1399"/>
      <c r="L149" s="1399"/>
    </row>
    <row r="150" spans="1:12" s="1117" customFormat="1" ht="15">
      <c r="A150" s="1119"/>
      <c r="B150" s="1119"/>
      <c r="C150" s="1119"/>
      <c r="D150" s="1119"/>
      <c r="E150" s="1119"/>
      <c r="F150" s="1402"/>
      <c r="G150" s="1402"/>
      <c r="H150" s="1402"/>
      <c r="I150" s="1402"/>
      <c r="J150" s="1395"/>
      <c r="K150" s="1399"/>
      <c r="L150" s="1399"/>
    </row>
    <row r="151" spans="1:12" s="1117" customFormat="1" ht="15">
      <c r="A151" s="1119"/>
      <c r="B151" s="1119"/>
      <c r="C151" s="1119"/>
      <c r="D151" s="1119"/>
      <c r="E151" s="1119"/>
      <c r="F151" s="1402"/>
      <c r="G151" s="1402"/>
      <c r="H151" s="1402"/>
      <c r="I151" s="1402"/>
      <c r="J151" s="1395"/>
      <c r="K151" s="1399"/>
      <c r="L151" s="1399"/>
    </row>
    <row r="152" spans="1:12" s="1117" customFormat="1" ht="15">
      <c r="A152" s="1119"/>
      <c r="B152" s="1119"/>
      <c r="C152" s="1119"/>
      <c r="D152" s="1119"/>
      <c r="E152" s="1119"/>
      <c r="F152" s="1402"/>
      <c r="G152" s="1402"/>
      <c r="H152" s="1402"/>
      <c r="I152" s="1402"/>
      <c r="J152" s="1395"/>
      <c r="K152" s="1399"/>
      <c r="L152" s="1399"/>
    </row>
    <row r="153" spans="1:12" s="1117" customFormat="1" ht="15">
      <c r="A153" s="1119"/>
      <c r="B153" s="1119"/>
      <c r="C153" s="1119"/>
      <c r="D153" s="1119"/>
      <c r="E153" s="1119"/>
      <c r="F153" s="1402"/>
      <c r="G153" s="1402"/>
      <c r="H153" s="1402"/>
      <c r="I153" s="1402"/>
      <c r="J153" s="1395"/>
      <c r="K153" s="1399"/>
      <c r="L153" s="1399"/>
    </row>
    <row r="154" spans="1:12" s="1117" customFormat="1" ht="15">
      <c r="A154" s="1119"/>
      <c r="B154" s="1119"/>
      <c r="C154" s="1119"/>
      <c r="D154" s="1119"/>
      <c r="E154" s="1119"/>
      <c r="F154" s="1402"/>
      <c r="G154" s="1402"/>
      <c r="H154" s="1402"/>
      <c r="I154" s="1402"/>
      <c r="J154" s="1395"/>
      <c r="K154" s="1399"/>
      <c r="L154" s="1399"/>
    </row>
    <row r="155" spans="1:12" s="1117" customFormat="1" ht="15">
      <c r="A155" s="1119"/>
      <c r="B155" s="1119"/>
      <c r="C155" s="1119"/>
      <c r="D155" s="1119"/>
      <c r="E155" s="1119"/>
      <c r="F155" s="1402"/>
      <c r="G155" s="1402"/>
      <c r="H155" s="1402"/>
      <c r="I155" s="1402"/>
      <c r="J155" s="1395"/>
      <c r="K155" s="1399"/>
      <c r="L155" s="1399"/>
    </row>
    <row r="156" spans="1:12" s="1117" customFormat="1" ht="15">
      <c r="A156" s="1119"/>
      <c r="B156" s="1119"/>
      <c r="C156" s="1119"/>
      <c r="D156" s="1119"/>
      <c r="E156" s="1119"/>
      <c r="F156" s="1402"/>
      <c r="G156" s="1402"/>
      <c r="H156" s="1402"/>
      <c r="I156" s="1402"/>
      <c r="J156" s="1395"/>
      <c r="K156" s="1399"/>
      <c r="L156" s="1399"/>
    </row>
    <row r="157" spans="1:12" s="1117" customFormat="1" ht="15">
      <c r="A157" s="1119"/>
      <c r="B157" s="1119"/>
      <c r="C157" s="1119"/>
      <c r="D157" s="1119"/>
      <c r="E157" s="1119"/>
      <c r="F157" s="1402"/>
      <c r="G157" s="1402"/>
      <c r="H157" s="1402"/>
      <c r="I157" s="1402"/>
      <c r="J157" s="1395"/>
      <c r="K157" s="1399"/>
      <c r="L157" s="1399"/>
    </row>
    <row r="158" spans="1:12" s="1117" customFormat="1" ht="15">
      <c r="A158" s="1119"/>
      <c r="B158" s="1119"/>
      <c r="C158" s="1119"/>
      <c r="D158" s="1119"/>
      <c r="E158" s="1119"/>
      <c r="F158" s="1402"/>
      <c r="G158" s="1402"/>
      <c r="H158" s="1402"/>
      <c r="I158" s="1402"/>
      <c r="J158" s="1395"/>
      <c r="K158" s="1399"/>
      <c r="L158" s="1399"/>
    </row>
    <row r="159" spans="1:12" s="1117" customFormat="1" ht="15">
      <c r="A159" s="1119"/>
      <c r="B159" s="1119"/>
      <c r="C159" s="1119"/>
      <c r="D159" s="1119"/>
      <c r="E159" s="1119"/>
      <c r="F159" s="1402"/>
      <c r="G159" s="1402"/>
      <c r="H159" s="1402"/>
      <c r="I159" s="1402"/>
      <c r="J159" s="1395"/>
      <c r="K159" s="1399"/>
      <c r="L159" s="1399"/>
    </row>
    <row r="160" spans="1:12" s="1117" customFormat="1" ht="15">
      <c r="A160" s="1119"/>
      <c r="B160" s="1119"/>
      <c r="C160" s="1119"/>
      <c r="D160" s="1119"/>
      <c r="E160" s="1119"/>
      <c r="F160" s="1402"/>
      <c r="G160" s="1402"/>
      <c r="H160" s="1402"/>
      <c r="I160" s="1402"/>
      <c r="J160" s="1395"/>
      <c r="K160" s="1399"/>
      <c r="L160" s="1399"/>
    </row>
    <row r="161" spans="1:12" s="1117" customFormat="1" ht="15">
      <c r="A161" s="1119"/>
      <c r="B161" s="1119"/>
      <c r="C161" s="1119"/>
      <c r="D161" s="1119"/>
      <c r="E161" s="1119"/>
      <c r="F161" s="1119"/>
      <c r="G161" s="1119"/>
      <c r="H161" s="1402"/>
      <c r="I161" s="1402"/>
      <c r="J161" s="1395"/>
      <c r="K161" s="1399"/>
      <c r="L161" s="1399"/>
    </row>
    <row r="162" spans="1:12" s="1117" customFormat="1" ht="15">
      <c r="A162" s="1119"/>
      <c r="B162" s="1119"/>
      <c r="C162" s="1119"/>
      <c r="D162" s="1119"/>
      <c r="E162" s="1119"/>
      <c r="F162" s="1119"/>
      <c r="G162" s="1119"/>
      <c r="H162" s="1402"/>
      <c r="I162" s="1402"/>
      <c r="J162" s="1395"/>
      <c r="K162" s="1399"/>
      <c r="L162" s="1399"/>
    </row>
    <row r="163" spans="1:12" s="1117" customFormat="1" ht="15">
      <c r="A163" s="1119"/>
      <c r="B163" s="1119"/>
      <c r="C163" s="1119"/>
      <c r="D163" s="1119"/>
      <c r="E163" s="1119"/>
      <c r="F163" s="1119"/>
      <c r="G163" s="1119"/>
      <c r="H163" s="1402"/>
      <c r="I163" s="1402"/>
      <c r="J163" s="1395"/>
      <c r="K163" s="1399"/>
      <c r="L163" s="1399"/>
    </row>
    <row r="164" spans="1:12" s="1117" customFormat="1" ht="15">
      <c r="A164" s="1119"/>
      <c r="B164" s="1119"/>
      <c r="C164" s="1119"/>
      <c r="D164" s="1119"/>
      <c r="E164" s="1119"/>
      <c r="F164" s="1119"/>
      <c r="G164" s="1119"/>
      <c r="H164" s="1402"/>
      <c r="I164" s="1402"/>
      <c r="J164" s="1395"/>
      <c r="K164" s="1399"/>
      <c r="L164" s="1399"/>
    </row>
    <row r="165" spans="1:12" s="1117" customFormat="1" ht="15">
      <c r="A165" s="1119"/>
      <c r="B165" s="1119"/>
      <c r="C165" s="1119"/>
      <c r="D165" s="1119"/>
      <c r="E165" s="1119"/>
      <c r="F165" s="1119"/>
      <c r="G165" s="1119"/>
      <c r="H165" s="1402"/>
      <c r="I165" s="1402"/>
      <c r="J165" s="1395"/>
      <c r="K165" s="1399"/>
      <c r="L165" s="1399"/>
    </row>
    <row r="166" spans="1:12" s="1117" customFormat="1" ht="14.25">
      <c r="A166" s="1119"/>
      <c r="B166" s="1119"/>
      <c r="C166" s="1119"/>
      <c r="D166" s="1119"/>
      <c r="E166" s="1119"/>
      <c r="F166" s="1119"/>
      <c r="G166" s="1119"/>
      <c r="H166" s="1402"/>
      <c r="I166" s="1402"/>
      <c r="J166" s="1403"/>
      <c r="K166" s="1399"/>
      <c r="L166" s="1399"/>
    </row>
    <row r="167" spans="1:12" s="1117" customFormat="1" ht="15">
      <c r="A167" s="1119"/>
      <c r="B167" s="1119"/>
      <c r="C167" s="1119"/>
      <c r="D167" s="1119"/>
      <c r="E167" s="1119"/>
      <c r="F167" s="1119"/>
      <c r="G167" s="1119"/>
      <c r="H167" s="1402"/>
      <c r="I167" s="1402"/>
      <c r="J167" s="1118"/>
      <c r="K167" s="1399"/>
      <c r="L167" s="1399"/>
    </row>
    <row r="168" spans="1:12" s="1117" customFormat="1" ht="15">
      <c r="A168" s="1119"/>
      <c r="B168" s="1119"/>
      <c r="C168" s="1119"/>
      <c r="D168" s="1119"/>
      <c r="E168" s="1119"/>
      <c r="F168" s="1119"/>
      <c r="G168" s="1119"/>
      <c r="H168" s="1119"/>
      <c r="I168" s="1119"/>
      <c r="J168" s="1118"/>
      <c r="K168" s="1399"/>
      <c r="L168" s="1399"/>
    </row>
    <row r="169" spans="1:12" s="1117" customFormat="1" ht="15">
      <c r="A169" s="1119"/>
      <c r="B169" s="1119"/>
      <c r="C169" s="1119"/>
      <c r="D169" s="1119"/>
      <c r="E169" s="1119"/>
      <c r="F169" s="1119"/>
      <c r="G169" s="1119"/>
      <c r="H169" s="1119"/>
      <c r="I169" s="1119"/>
      <c r="J169" s="1118"/>
      <c r="K169" s="1399"/>
      <c r="L169" s="1399"/>
    </row>
    <row r="170" ht="12.75">
      <c r="J170" s="1120"/>
    </row>
    <row r="171" ht="12.75">
      <c r="J171" s="1120"/>
    </row>
    <row r="172" ht="12.75">
      <c r="J172" s="1121"/>
    </row>
    <row r="173" ht="12.75">
      <c r="J173" s="1122"/>
    </row>
  </sheetData>
  <sheetProtection/>
  <mergeCells count="26">
    <mergeCell ref="B61:B82"/>
    <mergeCell ref="G61:G82"/>
    <mergeCell ref="B83:B97"/>
    <mergeCell ref="G83:G103"/>
    <mergeCell ref="B98:B122"/>
    <mergeCell ref="G104:G116"/>
    <mergeCell ref="G117:G124"/>
    <mergeCell ref="B123:B124"/>
    <mergeCell ref="H15:H16"/>
    <mergeCell ref="I15:I16"/>
    <mergeCell ref="J15:J16"/>
    <mergeCell ref="B17:B38"/>
    <mergeCell ref="G17:G33"/>
    <mergeCell ref="G34:G47"/>
    <mergeCell ref="B39:B60"/>
    <mergeCell ref="G48:G60"/>
    <mergeCell ref="A8:J8"/>
    <mergeCell ref="A9:J9"/>
    <mergeCell ref="A10:J14"/>
    <mergeCell ref="A15:A16"/>
    <mergeCell ref="B15:B16"/>
    <mergeCell ref="C15:C16"/>
    <mergeCell ref="D15:D16"/>
    <mergeCell ref="E15:E16"/>
    <mergeCell ref="F15:F16"/>
    <mergeCell ref="G15:G16"/>
  </mergeCells>
  <hyperlinks>
    <hyperlink ref="A6" r:id="rId1" display="http://gidroap.ru     "/>
  </hyperlinks>
  <printOptions/>
  <pageMargins left="0.2" right="0.17" top="0.17" bottom="0.17" header="0.17" footer="0.23"/>
  <pageSetup horizontalDpi="600" verticalDpi="600" orientation="portrait" paperSize="9" scale="58" r:id="rId4"/>
  <rowBreaks count="1" manualBreakCount="1">
    <brk id="82" max="9" man="1"/>
  </rowBreaks>
  <legacyDrawing r:id="rId3"/>
  <oleObjects>
    <oleObject progId="Word.Picture.8" shapeId="145758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7"/>
  <sheetViews>
    <sheetView view="pageBreakPreview" zoomScale="85" zoomScaleSheetLayoutView="85" zoomScalePageLayoutView="0" workbookViewId="0" topLeftCell="A2">
      <selection activeCell="J36" sqref="J36"/>
    </sheetView>
  </sheetViews>
  <sheetFormatPr defaultColWidth="9.375" defaultRowHeight="0" customHeight="1" zeroHeight="1"/>
  <cols>
    <col min="1" max="1" width="19.25390625" style="28" customWidth="1"/>
    <col min="2" max="3" width="11.75390625" style="28" customWidth="1"/>
    <col min="4" max="4" width="0.875" style="28" customWidth="1"/>
    <col min="5" max="5" width="22.00390625" style="92" customWidth="1"/>
    <col min="6" max="6" width="12.75390625" style="28" customWidth="1"/>
    <col min="7" max="7" width="13.625" style="28" customWidth="1"/>
    <col min="8" max="8" width="1.25" style="28" customWidth="1"/>
    <col min="9" max="9" width="25.625" style="28" customWidth="1"/>
    <col min="10" max="10" width="13.875" style="28" customWidth="1"/>
    <col min="11" max="11" width="12.375" style="24" customWidth="1"/>
    <col min="12" max="12" width="9.125" style="28" hidden="1" customWidth="1"/>
    <col min="13" max="13" width="0.12890625" style="28" hidden="1" customWidth="1"/>
    <col min="14" max="14" width="1.12109375" style="28" hidden="1" customWidth="1"/>
    <col min="15" max="252" width="0" style="4" hidden="1" customWidth="1"/>
    <col min="253" max="253" width="1.00390625" style="4" customWidth="1"/>
    <col min="254" max="254" width="1.12109375" style="4" customWidth="1"/>
    <col min="255" max="16384" width="9.375" style="4" customWidth="1"/>
  </cols>
  <sheetData>
    <row r="1" spans="1:12" ht="0" customHeight="1" hidden="1">
      <c r="A1" s="4"/>
      <c r="B1" s="4"/>
      <c r="C1" s="4"/>
      <c r="E1" s="125"/>
      <c r="F1" s="4"/>
      <c r="G1" s="4"/>
      <c r="I1" s="4"/>
      <c r="J1" s="4"/>
      <c r="K1" s="62"/>
      <c r="L1" s="4"/>
    </row>
    <row r="2" spans="1:16" ht="20.25" customHeight="1">
      <c r="A2" s="2018" t="s">
        <v>75</v>
      </c>
      <c r="B2" s="2018"/>
      <c r="C2" s="2018"/>
      <c r="D2" s="2018"/>
      <c r="E2" s="2018"/>
      <c r="F2" s="2018"/>
      <c r="G2" s="2018"/>
      <c r="H2" s="2018"/>
      <c r="I2" s="2018"/>
      <c r="J2" s="2018"/>
      <c r="K2" s="2018"/>
      <c r="L2" s="305"/>
      <c r="M2" s="906"/>
      <c r="N2" s="906"/>
      <c r="O2" s="305"/>
      <c r="P2" s="305"/>
    </row>
    <row r="3" spans="1:16" ht="14.25" customHeight="1">
      <c r="A3" s="907" t="s">
        <v>368</v>
      </c>
      <c r="B3" s="483"/>
      <c r="C3" s="483"/>
      <c r="D3" s="483"/>
      <c r="E3" s="483"/>
      <c r="F3" s="483" t="s">
        <v>386</v>
      </c>
      <c r="G3" s="483"/>
      <c r="H3" s="483"/>
      <c r="I3" s="483"/>
      <c r="J3" s="483"/>
      <c r="K3" s="483"/>
      <c r="L3" s="483"/>
      <c r="M3" s="483"/>
      <c r="N3" s="483"/>
      <c r="O3" s="483"/>
      <c r="P3" s="483"/>
    </row>
    <row r="4" spans="1:16" ht="15" customHeight="1" thickBot="1">
      <c r="A4" s="908" t="s">
        <v>1091</v>
      </c>
      <c r="B4" s="305"/>
      <c r="C4" s="305"/>
      <c r="D4" s="906"/>
      <c r="E4" s="305"/>
      <c r="F4" s="2022" t="s">
        <v>370</v>
      </c>
      <c r="G4" s="2022"/>
      <c r="H4" s="2022"/>
      <c r="I4" s="2022"/>
      <c r="J4" s="2022"/>
      <c r="K4" s="2022"/>
      <c r="L4" s="2022"/>
      <c r="M4" s="2022"/>
      <c r="N4" s="2022"/>
      <c r="O4" s="2022"/>
      <c r="P4" s="2022"/>
    </row>
    <row r="5" spans="1:16" ht="23.25" customHeight="1">
      <c r="A5" s="2010" t="s">
        <v>301</v>
      </c>
      <c r="B5" s="2010"/>
      <c r="C5" s="2010"/>
      <c r="D5" s="2010"/>
      <c r="E5" s="2010"/>
      <c r="F5" s="2010"/>
      <c r="G5" s="2010"/>
      <c r="H5" s="583"/>
      <c r="I5" s="584"/>
      <c r="J5" s="584"/>
      <c r="K5" s="585" t="s">
        <v>907</v>
      </c>
      <c r="L5" s="584"/>
      <c r="M5" s="584"/>
      <c r="N5" s="584"/>
      <c r="O5" s="80"/>
      <c r="P5" s="80"/>
    </row>
    <row r="6" spans="1:16" ht="13.5" customHeight="1">
      <c r="A6" s="2019" t="s">
        <v>123</v>
      </c>
      <c r="B6" s="2019"/>
      <c r="C6" s="2019"/>
      <c r="D6" s="2019"/>
      <c r="E6" s="2019"/>
      <c r="F6" s="2019"/>
      <c r="G6" s="2019"/>
      <c r="H6" s="2019"/>
      <c r="I6" s="2019"/>
      <c r="J6" s="2019"/>
      <c r="K6" s="2019"/>
      <c r="L6" s="2019"/>
      <c r="M6" s="2019"/>
      <c r="N6" s="2019"/>
      <c r="O6" s="80"/>
      <c r="P6" s="80"/>
    </row>
    <row r="7" spans="1:16" ht="13.5" customHeight="1" thickBot="1">
      <c r="A7" s="2020" t="s">
        <v>366</v>
      </c>
      <c r="B7" s="2020"/>
      <c r="C7" s="2020"/>
      <c r="D7" s="2019"/>
      <c r="E7" s="2020"/>
      <c r="F7" s="2020"/>
      <c r="G7" s="2020"/>
      <c r="H7" s="2019"/>
      <c r="I7" s="2019"/>
      <c r="J7" s="2019"/>
      <c r="K7" s="2019"/>
      <c r="L7" s="2020"/>
      <c r="M7" s="2020"/>
      <c r="N7" s="2020"/>
      <c r="O7" s="80"/>
      <c r="P7" s="80"/>
    </row>
    <row r="8" spans="1:16" ht="15" customHeight="1" thickBot="1">
      <c r="A8" s="567" t="s">
        <v>81</v>
      </c>
      <c r="B8" s="664" t="s">
        <v>910</v>
      </c>
      <c r="C8" s="566" t="s">
        <v>83</v>
      </c>
      <c r="D8" s="909"/>
      <c r="E8" s="260" t="s">
        <v>299</v>
      </c>
      <c r="F8" s="631" t="s">
        <v>910</v>
      </c>
      <c r="G8" s="260" t="s">
        <v>83</v>
      </c>
      <c r="H8" s="649"/>
      <c r="I8" s="260" t="s">
        <v>299</v>
      </c>
      <c r="J8" s="631" t="s">
        <v>910</v>
      </c>
      <c r="K8" s="260" t="s">
        <v>83</v>
      </c>
      <c r="L8" s="586" t="s">
        <v>83</v>
      </c>
      <c r="M8" s="587" t="s">
        <v>360</v>
      </c>
      <c r="N8" s="588" t="s">
        <v>83</v>
      </c>
      <c r="O8" s="80"/>
      <c r="P8" s="80"/>
    </row>
    <row r="9" spans="1:16" ht="15" customHeight="1">
      <c r="A9" s="576" t="s">
        <v>308</v>
      </c>
      <c r="B9" s="590" t="s">
        <v>248</v>
      </c>
      <c r="C9" s="654">
        <v>5542</v>
      </c>
      <c r="D9" s="626"/>
      <c r="E9" s="652" t="s">
        <v>1013</v>
      </c>
      <c r="F9" s="653" t="s">
        <v>349</v>
      </c>
      <c r="G9" s="654">
        <v>33945</v>
      </c>
      <c r="H9" s="626"/>
      <c r="I9" s="646" t="s">
        <v>494</v>
      </c>
      <c r="J9" s="590" t="s">
        <v>222</v>
      </c>
      <c r="K9" s="668">
        <v>134910</v>
      </c>
      <c r="L9" s="591">
        <v>20177</v>
      </c>
      <c r="M9" s="592" t="s">
        <v>234</v>
      </c>
      <c r="N9" s="593">
        <v>20177</v>
      </c>
      <c r="O9" s="80"/>
      <c r="P9" s="80"/>
    </row>
    <row r="10" spans="1:16" ht="15" customHeight="1">
      <c r="A10" s="577" t="s">
        <v>354</v>
      </c>
      <c r="B10" s="595" t="s">
        <v>168</v>
      </c>
      <c r="C10" s="639">
        <v>5838</v>
      </c>
      <c r="D10" s="626"/>
      <c r="E10" s="655" t="s">
        <v>1015</v>
      </c>
      <c r="F10" s="656" t="s">
        <v>244</v>
      </c>
      <c r="G10" s="639">
        <v>52840</v>
      </c>
      <c r="H10" s="626"/>
      <c r="I10" s="637" t="s">
        <v>495</v>
      </c>
      <c r="J10" s="595" t="s">
        <v>216</v>
      </c>
      <c r="K10" s="638">
        <v>147822</v>
      </c>
      <c r="L10" s="596">
        <v>66960</v>
      </c>
      <c r="M10" s="597" t="s">
        <v>159</v>
      </c>
      <c r="N10" s="598">
        <v>66960</v>
      </c>
      <c r="O10" s="80"/>
      <c r="P10" s="80"/>
    </row>
    <row r="11" spans="1:16" ht="15" customHeight="1">
      <c r="A11" s="577" t="s">
        <v>994</v>
      </c>
      <c r="B11" s="595" t="s">
        <v>995</v>
      </c>
      <c r="C11" s="639">
        <v>7590</v>
      </c>
      <c r="D11" s="626"/>
      <c r="E11" s="655" t="s">
        <v>1016</v>
      </c>
      <c r="F11" s="656" t="s">
        <v>4</v>
      </c>
      <c r="G11" s="639">
        <v>46968</v>
      </c>
      <c r="H11" s="626"/>
      <c r="I11" s="637" t="s">
        <v>496</v>
      </c>
      <c r="J11" s="595" t="s">
        <v>213</v>
      </c>
      <c r="K11" s="638">
        <v>225515</v>
      </c>
      <c r="L11" s="596">
        <v>45625</v>
      </c>
      <c r="M11" s="601" t="s">
        <v>226</v>
      </c>
      <c r="N11" s="598">
        <v>45625</v>
      </c>
      <c r="O11" s="80"/>
      <c r="P11" s="80"/>
    </row>
    <row r="12" spans="1:16" ht="15" customHeight="1">
      <c r="A12" s="577" t="s">
        <v>355</v>
      </c>
      <c r="B12" s="595" t="s">
        <v>178</v>
      </c>
      <c r="C12" s="639">
        <v>5838</v>
      </c>
      <c r="D12" s="626"/>
      <c r="E12" s="655" t="s">
        <v>1017</v>
      </c>
      <c r="F12" s="656" t="s">
        <v>176</v>
      </c>
      <c r="G12" s="639">
        <v>38704</v>
      </c>
      <c r="H12" s="626"/>
      <c r="I12" s="637" t="s">
        <v>497</v>
      </c>
      <c r="J12" s="595" t="s">
        <v>217</v>
      </c>
      <c r="K12" s="638">
        <v>244950</v>
      </c>
      <c r="L12" s="596">
        <v>46813</v>
      </c>
      <c r="M12" s="601" t="s">
        <v>235</v>
      </c>
      <c r="N12" s="598">
        <v>46813</v>
      </c>
      <c r="O12" s="80"/>
      <c r="P12" s="80"/>
    </row>
    <row r="13" spans="1:16" ht="15" customHeight="1" thickBot="1">
      <c r="A13" s="577" t="s">
        <v>1</v>
      </c>
      <c r="B13" s="595" t="s">
        <v>249</v>
      </c>
      <c r="C13" s="639">
        <v>7716</v>
      </c>
      <c r="D13" s="626"/>
      <c r="E13" s="655" t="s">
        <v>1018</v>
      </c>
      <c r="F13" s="656" t="s">
        <v>347</v>
      </c>
      <c r="G13" s="639">
        <v>43282</v>
      </c>
      <c r="H13" s="626"/>
      <c r="I13" s="641" t="s">
        <v>498</v>
      </c>
      <c r="J13" s="620" t="s">
        <v>233</v>
      </c>
      <c r="K13" s="642"/>
      <c r="L13" s="596">
        <v>60464</v>
      </c>
      <c r="M13" s="601" t="s">
        <v>236</v>
      </c>
      <c r="N13" s="598">
        <v>60464</v>
      </c>
      <c r="O13" s="80"/>
      <c r="P13" s="80"/>
    </row>
    <row r="14" spans="1:16" ht="15" customHeight="1">
      <c r="A14" s="577" t="s">
        <v>996</v>
      </c>
      <c r="B14" s="595" t="s">
        <v>532</v>
      </c>
      <c r="C14" s="639">
        <v>9636</v>
      </c>
      <c r="D14" s="626"/>
      <c r="E14" s="655" t="s">
        <v>489</v>
      </c>
      <c r="F14" s="656" t="s">
        <v>245</v>
      </c>
      <c r="G14" s="639">
        <v>62422</v>
      </c>
      <c r="H14" s="626"/>
      <c r="I14" s="2013" t="s">
        <v>1026</v>
      </c>
      <c r="J14" s="2013"/>
      <c r="K14" s="2013"/>
      <c r="L14" s="596">
        <v>74704</v>
      </c>
      <c r="M14" s="597" t="s">
        <v>160</v>
      </c>
      <c r="N14" s="598">
        <v>74704</v>
      </c>
      <c r="O14" s="80"/>
      <c r="P14" s="80"/>
    </row>
    <row r="15" spans="1:16" ht="15" customHeight="1" thickBot="1">
      <c r="A15" s="577" t="s">
        <v>300</v>
      </c>
      <c r="B15" s="595" t="s">
        <v>250</v>
      </c>
      <c r="C15" s="639">
        <v>7590</v>
      </c>
      <c r="D15" s="626"/>
      <c r="E15" s="655" t="s">
        <v>3</v>
      </c>
      <c r="F15" s="656" t="s">
        <v>5</v>
      </c>
      <c r="G15" s="639">
        <v>63892</v>
      </c>
      <c r="H15" s="626"/>
      <c r="I15" s="2014"/>
      <c r="J15" s="2014"/>
      <c r="K15" s="2014"/>
      <c r="L15" s="596">
        <v>52747</v>
      </c>
      <c r="M15" s="601" t="s">
        <v>227</v>
      </c>
      <c r="N15" s="598">
        <v>52747</v>
      </c>
      <c r="O15" s="80"/>
      <c r="P15" s="80"/>
    </row>
    <row r="16" spans="1:16" ht="15" customHeight="1">
      <c r="A16" s="577" t="s">
        <v>2</v>
      </c>
      <c r="B16" s="595" t="s">
        <v>251</v>
      </c>
      <c r="C16" s="639">
        <v>9461</v>
      </c>
      <c r="D16" s="626"/>
      <c r="E16" s="655" t="s">
        <v>491</v>
      </c>
      <c r="F16" s="656" t="s">
        <v>177</v>
      </c>
      <c r="G16" s="657">
        <v>59354</v>
      </c>
      <c r="H16" s="626"/>
      <c r="I16" s="634" t="s">
        <v>299</v>
      </c>
      <c r="J16" s="635" t="s">
        <v>360</v>
      </c>
      <c r="K16" s="636" t="s">
        <v>83</v>
      </c>
      <c r="L16" s="596">
        <v>52747</v>
      </c>
      <c r="M16" s="601" t="s">
        <v>237</v>
      </c>
      <c r="N16" s="598">
        <v>52747</v>
      </c>
      <c r="O16" s="80"/>
      <c r="P16" s="80"/>
    </row>
    <row r="17" spans="1:16" ht="15" customHeight="1">
      <c r="A17" s="577" t="s">
        <v>997</v>
      </c>
      <c r="B17" s="595" t="s">
        <v>998</v>
      </c>
      <c r="C17" s="639">
        <v>14322</v>
      </c>
      <c r="D17" s="626"/>
      <c r="E17" s="655" t="s">
        <v>492</v>
      </c>
      <c r="F17" s="656" t="s">
        <v>246</v>
      </c>
      <c r="G17" s="657">
        <v>59944</v>
      </c>
      <c r="H17" s="626"/>
      <c r="I17" s="637" t="s">
        <v>930</v>
      </c>
      <c r="J17" s="595" t="s">
        <v>228</v>
      </c>
      <c r="K17" s="638">
        <v>74618</v>
      </c>
      <c r="L17" s="596">
        <v>69752</v>
      </c>
      <c r="M17" s="601" t="s">
        <v>238</v>
      </c>
      <c r="N17" s="598">
        <v>69752</v>
      </c>
      <c r="O17" s="80"/>
      <c r="P17" s="80"/>
    </row>
    <row r="18" spans="1:16" ht="15" customHeight="1">
      <c r="A18" s="577" t="s">
        <v>309</v>
      </c>
      <c r="B18" s="595" t="s">
        <v>252</v>
      </c>
      <c r="C18" s="639">
        <v>9306</v>
      </c>
      <c r="D18" s="626"/>
      <c r="E18" s="658" t="s">
        <v>475</v>
      </c>
      <c r="F18" s="659" t="s">
        <v>234</v>
      </c>
      <c r="G18" s="657">
        <v>75992</v>
      </c>
      <c r="H18" s="626"/>
      <c r="I18" s="637" t="s">
        <v>304</v>
      </c>
      <c r="J18" s="595" t="s">
        <v>240</v>
      </c>
      <c r="K18" s="638">
        <v>94065</v>
      </c>
      <c r="L18" s="596">
        <v>69190</v>
      </c>
      <c r="M18" s="601" t="s">
        <v>228</v>
      </c>
      <c r="N18" s="598">
        <v>69190</v>
      </c>
      <c r="O18" s="80"/>
      <c r="P18" s="80"/>
    </row>
    <row r="19" spans="1:16" ht="15" customHeight="1">
      <c r="A19" s="577" t="s">
        <v>356</v>
      </c>
      <c r="B19" s="595" t="s">
        <v>171</v>
      </c>
      <c r="C19" s="639">
        <v>9985</v>
      </c>
      <c r="D19" s="626"/>
      <c r="E19" s="658" t="s">
        <v>499</v>
      </c>
      <c r="F19" s="660" t="s">
        <v>159</v>
      </c>
      <c r="G19" s="657">
        <v>83809</v>
      </c>
      <c r="H19" s="626"/>
      <c r="I19" s="637" t="s">
        <v>306</v>
      </c>
      <c r="J19" s="595" t="s">
        <v>241</v>
      </c>
      <c r="K19" s="638">
        <v>115932</v>
      </c>
      <c r="L19" s="596">
        <v>69755</v>
      </c>
      <c r="M19" s="601" t="s">
        <v>214</v>
      </c>
      <c r="N19" s="598">
        <v>69755</v>
      </c>
      <c r="O19" s="80"/>
      <c r="P19" s="80"/>
    </row>
    <row r="20" spans="1:16" ht="15" customHeight="1">
      <c r="A20" s="577" t="s">
        <v>997</v>
      </c>
      <c r="B20" s="595" t="s">
        <v>999</v>
      </c>
      <c r="C20" s="639">
        <v>11197</v>
      </c>
      <c r="D20" s="626"/>
      <c r="E20" s="655" t="s">
        <v>476</v>
      </c>
      <c r="F20" s="659" t="s">
        <v>226</v>
      </c>
      <c r="G20" s="657">
        <v>65490</v>
      </c>
      <c r="H20" s="626"/>
      <c r="I20" s="637" t="s">
        <v>303</v>
      </c>
      <c r="J20" s="595" t="s">
        <v>229</v>
      </c>
      <c r="K20" s="638">
        <v>112612</v>
      </c>
      <c r="L20" s="596">
        <v>90871</v>
      </c>
      <c r="M20" s="601" t="s">
        <v>239</v>
      </c>
      <c r="N20" s="598">
        <v>90871</v>
      </c>
      <c r="O20" s="80"/>
      <c r="P20" s="80"/>
    </row>
    <row r="21" spans="1:16" ht="15" customHeight="1">
      <c r="A21" s="577" t="s">
        <v>310</v>
      </c>
      <c r="B21" s="595" t="s">
        <v>172</v>
      </c>
      <c r="C21" s="639">
        <v>12672</v>
      </c>
      <c r="D21" s="626"/>
      <c r="E21" s="655" t="s">
        <v>478</v>
      </c>
      <c r="F21" s="659" t="s">
        <v>235</v>
      </c>
      <c r="G21" s="657">
        <v>67260</v>
      </c>
      <c r="H21" s="626"/>
      <c r="I21" s="637" t="s">
        <v>305</v>
      </c>
      <c r="J21" s="595" t="s">
        <v>215</v>
      </c>
      <c r="K21" s="638">
        <v>128630</v>
      </c>
      <c r="L21" s="596">
        <v>76675</v>
      </c>
      <c r="M21" s="601" t="s">
        <v>240</v>
      </c>
      <c r="N21" s="598">
        <v>76675</v>
      </c>
      <c r="O21" s="80"/>
      <c r="P21" s="80"/>
    </row>
    <row r="22" spans="1:16" ht="15" customHeight="1">
      <c r="A22" s="577" t="s">
        <v>1000</v>
      </c>
      <c r="B22" s="595" t="s">
        <v>170</v>
      </c>
      <c r="C22" s="639">
        <v>14400</v>
      </c>
      <c r="D22" s="626"/>
      <c r="E22" s="655" t="s">
        <v>480</v>
      </c>
      <c r="F22" s="659" t="s">
        <v>236</v>
      </c>
      <c r="G22" s="657">
        <v>93810</v>
      </c>
      <c r="H22" s="626"/>
      <c r="I22" s="637" t="s">
        <v>1027</v>
      </c>
      <c r="J22" s="595" t="s">
        <v>242</v>
      </c>
      <c r="K22" s="638">
        <v>164044</v>
      </c>
      <c r="L22" s="604">
        <v>76658</v>
      </c>
      <c r="M22" s="601" t="s">
        <v>241</v>
      </c>
      <c r="N22" s="605">
        <v>76658</v>
      </c>
      <c r="O22" s="80"/>
      <c r="P22" s="80"/>
    </row>
    <row r="23" spans="1:16" ht="15" customHeight="1">
      <c r="A23" s="577" t="s">
        <v>1001</v>
      </c>
      <c r="B23" s="595" t="s">
        <v>253</v>
      </c>
      <c r="C23" s="639">
        <v>18720</v>
      </c>
      <c r="D23" s="626"/>
      <c r="E23" s="658" t="s">
        <v>481</v>
      </c>
      <c r="F23" s="660" t="s">
        <v>160</v>
      </c>
      <c r="G23" s="657">
        <v>92698</v>
      </c>
      <c r="H23" s="626"/>
      <c r="I23" s="637" t="s">
        <v>307</v>
      </c>
      <c r="J23" s="595" t="s">
        <v>194</v>
      </c>
      <c r="K23" s="638"/>
      <c r="L23" s="606">
        <v>91190</v>
      </c>
      <c r="M23" s="601" t="s">
        <v>229</v>
      </c>
      <c r="N23" s="607">
        <v>91190</v>
      </c>
      <c r="O23" s="80"/>
      <c r="P23" s="80"/>
    </row>
    <row r="24" spans="1:16" ht="15" customHeight="1">
      <c r="A24" s="577" t="s">
        <v>1002</v>
      </c>
      <c r="B24" s="595" t="s">
        <v>173</v>
      </c>
      <c r="C24" s="639">
        <v>14916</v>
      </c>
      <c r="D24" s="626"/>
      <c r="E24" s="655" t="s">
        <v>482</v>
      </c>
      <c r="F24" s="659" t="s">
        <v>227</v>
      </c>
      <c r="G24" s="657">
        <v>66002</v>
      </c>
      <c r="H24" s="629"/>
      <c r="I24" s="637" t="s">
        <v>929</v>
      </c>
      <c r="J24" s="595" t="s">
        <v>0</v>
      </c>
      <c r="K24" s="639">
        <v>265304</v>
      </c>
      <c r="L24" s="609">
        <v>97232</v>
      </c>
      <c r="M24" s="601" t="s">
        <v>215</v>
      </c>
      <c r="N24" s="610">
        <v>97232</v>
      </c>
      <c r="O24" s="80"/>
      <c r="P24" s="80"/>
    </row>
    <row r="25" spans="1:16" ht="15" customHeight="1" thickBot="1">
      <c r="A25" s="577" t="s">
        <v>1003</v>
      </c>
      <c r="B25" s="595" t="s">
        <v>298</v>
      </c>
      <c r="C25" s="639">
        <v>20832</v>
      </c>
      <c r="D25" s="626"/>
      <c r="E25" s="655" t="s">
        <v>483</v>
      </c>
      <c r="F25" s="659" t="s">
        <v>237</v>
      </c>
      <c r="G25" s="657">
        <v>69006</v>
      </c>
      <c r="H25" s="629"/>
      <c r="I25" s="637" t="s">
        <v>1028</v>
      </c>
      <c r="J25" s="578" t="s">
        <v>213</v>
      </c>
      <c r="K25" s="640">
        <v>139166</v>
      </c>
      <c r="L25" s="611">
        <v>143078</v>
      </c>
      <c r="M25" s="612" t="s">
        <v>242</v>
      </c>
      <c r="N25" s="600">
        <v>143078</v>
      </c>
      <c r="O25" s="80"/>
      <c r="P25" s="80"/>
    </row>
    <row r="26" spans="1:16" ht="15" customHeight="1">
      <c r="A26" s="577" t="s">
        <v>1004</v>
      </c>
      <c r="B26" s="595" t="s">
        <v>254</v>
      </c>
      <c r="C26" s="639">
        <v>21180</v>
      </c>
      <c r="D26" s="613"/>
      <c r="E26" s="655" t="s">
        <v>484</v>
      </c>
      <c r="F26" s="659" t="s">
        <v>238</v>
      </c>
      <c r="G26" s="657">
        <v>90360</v>
      </c>
      <c r="H26" s="574"/>
      <c r="I26" s="637" t="s">
        <v>1029</v>
      </c>
      <c r="J26" s="578" t="s">
        <v>217</v>
      </c>
      <c r="K26" s="640">
        <v>182080</v>
      </c>
      <c r="L26" s="614"/>
      <c r="M26" s="614"/>
      <c r="N26" s="614"/>
      <c r="O26" s="80"/>
      <c r="P26" s="80"/>
    </row>
    <row r="27" spans="1:16" ht="15" customHeight="1" thickBot="1">
      <c r="A27" s="577" t="s">
        <v>1005</v>
      </c>
      <c r="B27" s="595" t="s">
        <v>224</v>
      </c>
      <c r="C27" s="639">
        <v>18720</v>
      </c>
      <c r="D27" s="575"/>
      <c r="E27" s="655" t="s">
        <v>1040</v>
      </c>
      <c r="F27" s="659" t="s">
        <v>192</v>
      </c>
      <c r="G27" s="657">
        <v>112870</v>
      </c>
      <c r="H27" s="615"/>
      <c r="I27" s="641" t="s">
        <v>1030</v>
      </c>
      <c r="J27" s="581" t="s">
        <v>233</v>
      </c>
      <c r="K27" s="642">
        <v>259784</v>
      </c>
      <c r="L27" s="616"/>
      <c r="M27" s="616"/>
      <c r="N27" s="616"/>
      <c r="O27" s="80"/>
      <c r="P27" s="80"/>
    </row>
    <row r="28" spans="1:16" ht="15" customHeight="1">
      <c r="A28" s="577" t="s">
        <v>1006</v>
      </c>
      <c r="B28" s="595" t="s">
        <v>348</v>
      </c>
      <c r="C28" s="639">
        <v>20016</v>
      </c>
      <c r="D28" s="627"/>
      <c r="E28" s="655" t="s">
        <v>1041</v>
      </c>
      <c r="F28" s="659" t="s">
        <v>1042</v>
      </c>
      <c r="G28" s="657">
        <v>192819</v>
      </c>
      <c r="H28" s="615"/>
      <c r="I28" s="2015" t="s">
        <v>1032</v>
      </c>
      <c r="J28" s="2015"/>
      <c r="K28" s="2015"/>
      <c r="L28" s="617"/>
      <c r="M28" s="589"/>
      <c r="N28" s="618"/>
      <c r="O28" s="80"/>
      <c r="P28" s="80"/>
    </row>
    <row r="29" spans="1:16" ht="15" customHeight="1" thickBot="1">
      <c r="A29" s="577" t="s">
        <v>1007</v>
      </c>
      <c r="B29" s="595" t="s">
        <v>255</v>
      </c>
      <c r="C29" s="639">
        <v>25920</v>
      </c>
      <c r="D29" s="627"/>
      <c r="E29" s="655" t="s">
        <v>485</v>
      </c>
      <c r="F29" s="659" t="s">
        <v>228</v>
      </c>
      <c r="G29" s="657">
        <v>91714</v>
      </c>
      <c r="H29" s="615"/>
      <c r="I29" s="1963"/>
      <c r="J29" s="1963"/>
      <c r="K29" s="1963"/>
      <c r="L29" s="621"/>
      <c r="M29" s="594"/>
      <c r="N29" s="622"/>
      <c r="O29" s="80"/>
      <c r="P29" s="80"/>
    </row>
    <row r="30" spans="1:16" ht="15" customHeight="1">
      <c r="A30" s="655" t="s">
        <v>1008</v>
      </c>
      <c r="B30" s="656" t="s">
        <v>174</v>
      </c>
      <c r="C30" s="639">
        <v>27480</v>
      </c>
      <c r="D30" s="627"/>
      <c r="E30" s="655" t="s">
        <v>486</v>
      </c>
      <c r="F30" s="659" t="s">
        <v>214</v>
      </c>
      <c r="G30" s="657">
        <v>93125</v>
      </c>
      <c r="H30" s="615"/>
      <c r="I30" s="646" t="s">
        <v>1033</v>
      </c>
      <c r="J30" s="590" t="s">
        <v>178</v>
      </c>
      <c r="K30" s="644">
        <v>6358</v>
      </c>
      <c r="L30" s="621"/>
      <c r="M30" s="594"/>
      <c r="N30" s="622"/>
      <c r="O30" s="80"/>
      <c r="P30" s="80"/>
    </row>
    <row r="31" spans="1:16" ht="15" customHeight="1">
      <c r="A31" s="655" t="s">
        <v>1009</v>
      </c>
      <c r="B31" s="656" t="s">
        <v>350</v>
      </c>
      <c r="C31" s="639">
        <v>26256</v>
      </c>
      <c r="D31" s="627"/>
      <c r="E31" s="655" t="s">
        <v>487</v>
      </c>
      <c r="F31" s="659" t="s">
        <v>239</v>
      </c>
      <c r="G31" s="657">
        <v>112860</v>
      </c>
      <c r="H31" s="615"/>
      <c r="I31" s="637" t="s">
        <v>1034</v>
      </c>
      <c r="J31" s="595" t="s">
        <v>63</v>
      </c>
      <c r="K31" s="640">
        <v>8412</v>
      </c>
      <c r="L31" s="621"/>
      <c r="M31" s="594"/>
      <c r="N31" s="622"/>
      <c r="O31" s="80"/>
      <c r="P31" s="80"/>
    </row>
    <row r="32" spans="1:16" ht="15" customHeight="1">
      <c r="A32" s="655" t="s">
        <v>1010</v>
      </c>
      <c r="B32" s="656" t="s">
        <v>243</v>
      </c>
      <c r="C32" s="639">
        <v>29520</v>
      </c>
      <c r="D32" s="627"/>
      <c r="E32" s="655" t="s">
        <v>1044</v>
      </c>
      <c r="F32" s="659" t="s">
        <v>1045</v>
      </c>
      <c r="G32" s="657">
        <v>214520</v>
      </c>
      <c r="H32" s="615"/>
      <c r="I32" s="637" t="s">
        <v>1035</v>
      </c>
      <c r="J32" s="595" t="s">
        <v>172</v>
      </c>
      <c r="K32" s="640">
        <v>11410</v>
      </c>
      <c r="L32" s="621"/>
      <c r="M32" s="594"/>
      <c r="N32" s="622"/>
      <c r="O32" s="80"/>
      <c r="P32" s="80"/>
    </row>
    <row r="33" spans="1:16" ht="15" customHeight="1">
      <c r="A33" s="655" t="s">
        <v>477</v>
      </c>
      <c r="B33" s="656" t="s">
        <v>230</v>
      </c>
      <c r="C33" s="639">
        <v>28674</v>
      </c>
      <c r="D33" s="627"/>
      <c r="E33" s="655" t="s">
        <v>488</v>
      </c>
      <c r="F33" s="659" t="s">
        <v>240</v>
      </c>
      <c r="G33" s="657">
        <v>92647</v>
      </c>
      <c r="H33" s="615"/>
      <c r="I33" s="637" t="s">
        <v>1036</v>
      </c>
      <c r="J33" s="595" t="s">
        <v>173</v>
      </c>
      <c r="K33" s="640">
        <v>12878</v>
      </c>
      <c r="L33" s="621"/>
      <c r="M33" s="594"/>
      <c r="N33" s="622"/>
      <c r="O33" s="80"/>
      <c r="P33" s="80"/>
    </row>
    <row r="34" spans="1:16" ht="15" customHeight="1">
      <c r="A34" s="655" t="s">
        <v>479</v>
      </c>
      <c r="B34" s="656" t="s">
        <v>231</v>
      </c>
      <c r="C34" s="639">
        <v>28964</v>
      </c>
      <c r="D34" s="627"/>
      <c r="E34" s="655" t="s">
        <v>490</v>
      </c>
      <c r="F34" s="659" t="s">
        <v>241</v>
      </c>
      <c r="G34" s="657">
        <v>101060</v>
      </c>
      <c r="H34" s="615"/>
      <c r="I34" s="637" t="s">
        <v>1037</v>
      </c>
      <c r="J34" s="643" t="s">
        <v>174</v>
      </c>
      <c r="K34" s="645">
        <v>27500</v>
      </c>
      <c r="L34" s="621"/>
      <c r="M34" s="594"/>
      <c r="N34" s="622"/>
      <c r="O34" s="80"/>
      <c r="P34" s="80"/>
    </row>
    <row r="35" spans="1:16" ht="15" customHeight="1">
      <c r="A35" s="655" t="s">
        <v>1011</v>
      </c>
      <c r="B35" s="656" t="s">
        <v>232</v>
      </c>
      <c r="C35" s="639">
        <v>36816</v>
      </c>
      <c r="D35" s="627"/>
      <c r="E35" s="655" t="s">
        <v>1024</v>
      </c>
      <c r="F35" s="659" t="s">
        <v>229</v>
      </c>
      <c r="G35" s="638">
        <v>117918</v>
      </c>
      <c r="H35" s="615"/>
      <c r="I35" s="637" t="s">
        <v>1038</v>
      </c>
      <c r="J35" s="643" t="s">
        <v>223</v>
      </c>
      <c r="K35" s="645">
        <v>33304</v>
      </c>
      <c r="L35" s="621"/>
      <c r="M35" s="594"/>
      <c r="N35" s="622"/>
      <c r="O35" s="80"/>
      <c r="P35" s="80"/>
    </row>
    <row r="36" spans="1:16" ht="15" customHeight="1" thickBot="1">
      <c r="A36" s="655" t="s">
        <v>1012</v>
      </c>
      <c r="B36" s="656" t="s">
        <v>247</v>
      </c>
      <c r="C36" s="639">
        <v>37440</v>
      </c>
      <c r="D36" s="627"/>
      <c r="E36" s="655" t="s">
        <v>1025</v>
      </c>
      <c r="F36" s="659" t="s">
        <v>215</v>
      </c>
      <c r="G36" s="638">
        <v>131474</v>
      </c>
      <c r="H36" s="615"/>
      <c r="I36" s="641" t="s">
        <v>1039</v>
      </c>
      <c r="J36" s="620" t="s">
        <v>176</v>
      </c>
      <c r="K36" s="642">
        <v>41042</v>
      </c>
      <c r="L36" s="621"/>
      <c r="M36" s="594"/>
      <c r="N36" s="622"/>
      <c r="O36" s="80"/>
      <c r="P36" s="80"/>
    </row>
    <row r="37" spans="1:16" ht="15" customHeight="1" thickBot="1">
      <c r="A37" s="661" t="s">
        <v>1014</v>
      </c>
      <c r="B37" s="665" t="s">
        <v>225</v>
      </c>
      <c r="C37" s="648">
        <v>32616</v>
      </c>
      <c r="D37" s="627"/>
      <c r="E37" s="661" t="s">
        <v>493</v>
      </c>
      <c r="F37" s="662" t="s">
        <v>242</v>
      </c>
      <c r="G37" s="667" t="s">
        <v>1119</v>
      </c>
      <c r="H37" s="615"/>
      <c r="I37" s="602"/>
      <c r="J37" s="602"/>
      <c r="K37" s="603"/>
      <c r="L37" s="621"/>
      <c r="M37" s="594"/>
      <c r="N37" s="622"/>
      <c r="O37" s="80"/>
      <c r="P37" s="80"/>
    </row>
    <row r="38" spans="4:16" ht="6.75" customHeight="1">
      <c r="D38" s="627"/>
      <c r="H38" s="615"/>
      <c r="I38" s="602"/>
      <c r="J38" s="602"/>
      <c r="K38" s="603"/>
      <c r="L38" s="621"/>
      <c r="M38" s="594"/>
      <c r="N38" s="622"/>
      <c r="O38" s="80"/>
      <c r="P38" s="80"/>
    </row>
    <row r="39" spans="1:16" ht="21" customHeight="1">
      <c r="A39" s="2021" t="s">
        <v>195</v>
      </c>
      <c r="B39" s="2021"/>
      <c r="C39" s="2021"/>
      <c r="D39" s="2021"/>
      <c r="E39" s="2021"/>
      <c r="F39" s="2021"/>
      <c r="G39" s="2021"/>
      <c r="H39" s="2021"/>
      <c r="I39" s="2021"/>
      <c r="J39" s="2021"/>
      <c r="K39" s="2021"/>
      <c r="L39" s="82"/>
      <c r="M39" s="83"/>
      <c r="N39" s="84"/>
      <c r="O39" s="80"/>
      <c r="P39" s="80"/>
    </row>
    <row r="40" spans="1:16" ht="21.75" customHeight="1" thickBot="1">
      <c r="A40" s="2017" t="s">
        <v>927</v>
      </c>
      <c r="B40" s="2017"/>
      <c r="C40" s="2017"/>
      <c r="D40" s="2017"/>
      <c r="E40" s="2017"/>
      <c r="F40" s="2017"/>
      <c r="G40" s="2017"/>
      <c r="H40" s="2017"/>
      <c r="I40" s="2017"/>
      <c r="J40" s="2017"/>
      <c r="K40" s="2017"/>
      <c r="L40" s="82"/>
      <c r="M40" s="83"/>
      <c r="N40" s="84"/>
      <c r="O40" s="80"/>
      <c r="P40" s="80"/>
    </row>
    <row r="41" spans="1:16" ht="13.5" customHeight="1" thickBot="1">
      <c r="A41" s="716" t="s">
        <v>1082</v>
      </c>
      <c r="B41" s="521"/>
      <c r="C41" s="41" t="s">
        <v>83</v>
      </c>
      <c r="D41" s="53"/>
      <c r="E41" s="722" t="s">
        <v>1082</v>
      </c>
      <c r="F41" s="254"/>
      <c r="G41" s="358" t="s">
        <v>83</v>
      </c>
      <c r="H41" s="53"/>
      <c r="I41" s="722" t="s">
        <v>1082</v>
      </c>
      <c r="J41" s="254"/>
      <c r="K41" s="358" t="s">
        <v>83</v>
      </c>
      <c r="L41" s="82"/>
      <c r="M41" s="83"/>
      <c r="N41" s="84"/>
      <c r="O41" s="80"/>
      <c r="P41" s="80"/>
    </row>
    <row r="42" spans="1:16" ht="13.5" customHeight="1">
      <c r="A42" s="681" t="s">
        <v>1081</v>
      </c>
      <c r="B42" s="738"/>
      <c r="C42" s="666">
        <v>19982</v>
      </c>
      <c r="D42" s="629"/>
      <c r="E42" s="681" t="s">
        <v>1075</v>
      </c>
      <c r="F42" s="736"/>
      <c r="G42" s="654">
        <v>36510</v>
      </c>
      <c r="H42" s="669"/>
      <c r="I42" s="681" t="s">
        <v>1083</v>
      </c>
      <c r="J42" s="736"/>
      <c r="K42" s="715">
        <v>141828</v>
      </c>
      <c r="L42" s="82"/>
      <c r="M42" s="83"/>
      <c r="N42" s="84"/>
      <c r="O42" s="80"/>
      <c r="P42" s="80"/>
    </row>
    <row r="43" spans="1:16" s="650" customFormat="1" ht="13.5" customHeight="1">
      <c r="A43" s="623" t="s">
        <v>1080</v>
      </c>
      <c r="B43" s="723"/>
      <c r="C43" s="639">
        <v>21938</v>
      </c>
      <c r="D43" s="629"/>
      <c r="E43" s="623" t="s">
        <v>1084</v>
      </c>
      <c r="F43" s="734"/>
      <c r="G43" s="639">
        <v>51450</v>
      </c>
      <c r="H43" s="669"/>
      <c r="I43" s="623" t="s">
        <v>1085</v>
      </c>
      <c r="J43" s="734"/>
      <c r="K43" s="657">
        <v>126120</v>
      </c>
      <c r="L43" s="670"/>
      <c r="M43" s="671"/>
      <c r="N43" s="672"/>
      <c r="O43" s="651"/>
      <c r="P43" s="651"/>
    </row>
    <row r="44" spans="1:16" ht="13.5" customHeight="1">
      <c r="A44" s="623" t="s">
        <v>1079</v>
      </c>
      <c r="B44" s="723"/>
      <c r="C44" s="639">
        <v>25125</v>
      </c>
      <c r="D44" s="629"/>
      <c r="E44" s="623" t="s">
        <v>1077</v>
      </c>
      <c r="F44" s="734"/>
      <c r="G44" s="639">
        <v>48808</v>
      </c>
      <c r="H44" s="669"/>
      <c r="I44" s="623" t="s">
        <v>1086</v>
      </c>
      <c r="J44" s="734"/>
      <c r="K44" s="657">
        <v>150944</v>
      </c>
      <c r="L44" s="85"/>
      <c r="N44" s="127"/>
      <c r="O44" s="80"/>
      <c r="P44" s="80"/>
    </row>
    <row r="45" spans="1:16" ht="13.5" customHeight="1" thickBot="1">
      <c r="A45" s="623" t="s">
        <v>1074</v>
      </c>
      <c r="B45" s="723"/>
      <c r="C45" s="639">
        <v>29985</v>
      </c>
      <c r="D45" s="629"/>
      <c r="E45" s="623" t="s">
        <v>1076</v>
      </c>
      <c r="F45" s="734"/>
      <c r="G45" s="639">
        <v>52210</v>
      </c>
      <c r="H45" s="669"/>
      <c r="I45" s="623" t="s">
        <v>1087</v>
      </c>
      <c r="J45" s="734"/>
      <c r="K45" s="657">
        <v>405155</v>
      </c>
      <c r="L45" s="86"/>
      <c r="M45" s="86"/>
      <c r="N45" s="86"/>
      <c r="O45" s="86"/>
      <c r="P45" s="86"/>
    </row>
    <row r="46" spans="1:16" ht="13.5" customHeight="1" thickBot="1">
      <c r="A46" s="630" t="s">
        <v>1073</v>
      </c>
      <c r="B46" s="737"/>
      <c r="C46" s="648">
        <v>35598</v>
      </c>
      <c r="D46" s="697"/>
      <c r="E46" s="630" t="s">
        <v>1078</v>
      </c>
      <c r="F46" s="735"/>
      <c r="G46" s="648">
        <v>78186</v>
      </c>
      <c r="H46" s="629"/>
      <c r="I46" s="630" t="s">
        <v>1088</v>
      </c>
      <c r="J46" s="735"/>
      <c r="K46" s="663">
        <v>691255</v>
      </c>
      <c r="L46" s="25"/>
      <c r="M46" s="86"/>
      <c r="N46" s="86"/>
      <c r="O46" s="86"/>
      <c r="P46" s="86"/>
    </row>
    <row r="47" spans="1:16" s="28" customFormat="1" ht="4.5" customHeight="1">
      <c r="A47" s="53"/>
      <c r="B47" s="53"/>
      <c r="C47" s="53"/>
      <c r="D47" s="68"/>
      <c r="E47" s="632"/>
      <c r="F47" s="27"/>
      <c r="G47" s="89"/>
      <c r="H47" s="306"/>
      <c r="I47" s="727"/>
      <c r="J47" s="727"/>
      <c r="K47" s="727"/>
      <c r="L47" s="714">
        <v>100766</v>
      </c>
      <c r="M47" s="86"/>
      <c r="N47" s="86"/>
      <c r="O47" s="86"/>
      <c r="P47" s="86"/>
    </row>
    <row r="48" spans="1:16" ht="15" customHeight="1" thickBot="1">
      <c r="A48" s="717" t="s">
        <v>1046</v>
      </c>
      <c r="B48" s="717"/>
      <c r="C48" s="717"/>
      <c r="D48" s="717"/>
      <c r="E48" s="2011" t="s">
        <v>1031</v>
      </c>
      <c r="F48" s="2011"/>
      <c r="G48" s="2011"/>
      <c r="H48" s="68"/>
      <c r="I48" s="683" t="s">
        <v>314</v>
      </c>
      <c r="J48" s="683"/>
      <c r="K48" s="683"/>
      <c r="L48" s="86"/>
      <c r="M48" s="86"/>
      <c r="N48" s="86"/>
      <c r="O48" s="86"/>
      <c r="P48" s="86"/>
    </row>
    <row r="49" spans="1:16" ht="15" customHeight="1" thickBot="1">
      <c r="A49" s="1963" t="s">
        <v>1043</v>
      </c>
      <c r="B49" s="1963"/>
      <c r="C49" s="1963"/>
      <c r="D49" s="575"/>
      <c r="E49" s="2012" t="s">
        <v>1047</v>
      </c>
      <c r="F49" s="2012"/>
      <c r="G49" s="2012"/>
      <c r="H49" s="53"/>
      <c r="I49" s="260" t="s">
        <v>81</v>
      </c>
      <c r="J49" s="260" t="s">
        <v>948</v>
      </c>
      <c r="K49" s="20" t="s">
        <v>83</v>
      </c>
      <c r="L49" s="86"/>
      <c r="M49" s="86"/>
      <c r="N49" s="86"/>
      <c r="O49" s="86"/>
      <c r="P49" s="86"/>
    </row>
    <row r="50" spans="1:16" ht="15" customHeight="1" thickBot="1">
      <c r="A50" s="684" t="s">
        <v>326</v>
      </c>
      <c r="B50" s="685" t="s">
        <v>327</v>
      </c>
      <c r="C50" s="686" t="s">
        <v>328</v>
      </c>
      <c r="D50" s="687"/>
      <c r="E50" s="576" t="s">
        <v>331</v>
      </c>
      <c r="F50" s="590" t="s">
        <v>179</v>
      </c>
      <c r="G50" s="706">
        <v>13184</v>
      </c>
      <c r="H50" s="565"/>
      <c r="I50" s="589" t="s">
        <v>319</v>
      </c>
      <c r="J50" s="624">
        <v>5.3</v>
      </c>
      <c r="K50" s="674">
        <v>15898</v>
      </c>
      <c r="L50" s="86"/>
      <c r="M50" s="86"/>
      <c r="N50" s="86"/>
      <c r="O50" s="86"/>
      <c r="P50" s="86"/>
    </row>
    <row r="51" spans="1:16" ht="15" customHeight="1">
      <c r="A51" s="589" t="s">
        <v>889</v>
      </c>
      <c r="B51" s="646" t="s">
        <v>302</v>
      </c>
      <c r="C51" s="593">
        <v>28258</v>
      </c>
      <c r="D51" s="608"/>
      <c r="E51" s="577" t="s">
        <v>332</v>
      </c>
      <c r="F51" s="595" t="s">
        <v>900</v>
      </c>
      <c r="G51" s="707">
        <v>16980</v>
      </c>
      <c r="H51" s="569"/>
      <c r="I51" s="594" t="s">
        <v>949</v>
      </c>
      <c r="J51" s="625">
        <v>8.9</v>
      </c>
      <c r="K51" s="675">
        <v>15898</v>
      </c>
      <c r="L51" s="86"/>
      <c r="M51" s="86"/>
      <c r="N51" s="86"/>
      <c r="O51" s="86"/>
      <c r="P51" s="86"/>
    </row>
    <row r="52" spans="1:16" ht="15" customHeight="1">
      <c r="A52" s="594" t="s">
        <v>890</v>
      </c>
      <c r="B52" s="637" t="s">
        <v>168</v>
      </c>
      <c r="C52" s="598">
        <v>24484</v>
      </c>
      <c r="D52" s="608"/>
      <c r="E52" s="577" t="s">
        <v>333</v>
      </c>
      <c r="F52" s="595" t="s">
        <v>167</v>
      </c>
      <c r="G52" s="707">
        <v>17966</v>
      </c>
      <c r="H52" s="570"/>
      <c r="I52" s="594" t="s">
        <v>950</v>
      </c>
      <c r="J52" s="625">
        <v>14.4</v>
      </c>
      <c r="K52" s="675">
        <v>15898</v>
      </c>
      <c r="L52" s="86"/>
      <c r="M52" s="86"/>
      <c r="N52" s="86"/>
      <c r="O52" s="86"/>
      <c r="P52" s="86"/>
    </row>
    <row r="53" spans="1:16" ht="15" customHeight="1">
      <c r="A53" s="594"/>
      <c r="B53" s="637" t="s">
        <v>302</v>
      </c>
      <c r="C53" s="598">
        <v>29544</v>
      </c>
      <c r="D53" s="608"/>
      <c r="E53" s="577" t="s">
        <v>333</v>
      </c>
      <c r="F53" s="595" t="s">
        <v>64</v>
      </c>
      <c r="G53" s="707">
        <v>20408</v>
      </c>
      <c r="H53" s="570"/>
      <c r="I53" s="594" t="s">
        <v>934</v>
      </c>
      <c r="J53" s="625" t="s">
        <v>951</v>
      </c>
      <c r="K53" s="676">
        <v>23953</v>
      </c>
      <c r="L53" s="86"/>
      <c r="M53" s="86"/>
      <c r="N53" s="86"/>
      <c r="O53" s="86"/>
      <c r="P53" s="86"/>
    </row>
    <row r="54" spans="1:16" ht="15" customHeight="1">
      <c r="A54" s="594" t="s">
        <v>891</v>
      </c>
      <c r="B54" s="637" t="s">
        <v>172</v>
      </c>
      <c r="C54" s="598">
        <v>30698</v>
      </c>
      <c r="D54" s="608"/>
      <c r="E54" s="577" t="s">
        <v>334</v>
      </c>
      <c r="F54" s="595" t="s">
        <v>908</v>
      </c>
      <c r="G54" s="707">
        <v>28014</v>
      </c>
      <c r="H54" s="570"/>
      <c r="I54" s="594" t="s">
        <v>952</v>
      </c>
      <c r="J54" s="625">
        <v>13.7</v>
      </c>
      <c r="K54" s="677">
        <v>18865</v>
      </c>
      <c r="L54" s="86"/>
      <c r="M54" s="86"/>
      <c r="N54" s="86"/>
      <c r="O54" s="86"/>
      <c r="P54" s="86"/>
    </row>
    <row r="55" spans="1:14" ht="15" customHeight="1">
      <c r="A55" s="594" t="s">
        <v>1059</v>
      </c>
      <c r="B55" s="637" t="s">
        <v>170</v>
      </c>
      <c r="C55" s="693">
        <v>67795</v>
      </c>
      <c r="D55" s="629"/>
      <c r="E55" s="577" t="s">
        <v>334</v>
      </c>
      <c r="F55" s="595" t="s">
        <v>169</v>
      </c>
      <c r="G55" s="657">
        <v>30328</v>
      </c>
      <c r="H55" s="570"/>
      <c r="I55" s="594" t="s">
        <v>946</v>
      </c>
      <c r="J55" s="625">
        <v>19.4</v>
      </c>
      <c r="K55" s="675">
        <v>15898</v>
      </c>
      <c r="L55" s="86"/>
      <c r="M55" s="86"/>
      <c r="N55" s="86"/>
    </row>
    <row r="56" spans="1:14" ht="15" customHeight="1">
      <c r="A56" s="594" t="s">
        <v>337</v>
      </c>
      <c r="B56" s="637" t="s">
        <v>255</v>
      </c>
      <c r="C56" s="693">
        <v>99325</v>
      </c>
      <c r="D56" s="629"/>
      <c r="E56" s="577" t="s">
        <v>334</v>
      </c>
      <c r="F56" s="595" t="s">
        <v>65</v>
      </c>
      <c r="G56" s="657">
        <v>32976</v>
      </c>
      <c r="H56" s="466"/>
      <c r="I56" s="594" t="s">
        <v>320</v>
      </c>
      <c r="J56" s="625">
        <v>5</v>
      </c>
      <c r="K56" s="678">
        <v>18864</v>
      </c>
      <c r="L56" s="86"/>
      <c r="M56" s="86"/>
      <c r="N56" s="86"/>
    </row>
    <row r="57" spans="1:14" ht="15" customHeight="1">
      <c r="A57" s="594"/>
      <c r="B57" s="637" t="s">
        <v>350</v>
      </c>
      <c r="C57" s="693">
        <v>98362</v>
      </c>
      <c r="D57" s="673"/>
      <c r="E57" s="577" t="s">
        <v>335</v>
      </c>
      <c r="F57" s="595" t="s">
        <v>532</v>
      </c>
      <c r="G57" s="657">
        <v>41892</v>
      </c>
      <c r="H57" s="568"/>
      <c r="I57" s="594" t="s">
        <v>952</v>
      </c>
      <c r="J57" s="625">
        <v>13.7</v>
      </c>
      <c r="K57" s="677">
        <v>18865</v>
      </c>
      <c r="L57" s="86"/>
      <c r="M57" s="86"/>
      <c r="N57" s="86"/>
    </row>
    <row r="58" spans="1:14" ht="15" customHeight="1">
      <c r="A58" s="594" t="s">
        <v>338</v>
      </c>
      <c r="B58" s="637" t="s">
        <v>255</v>
      </c>
      <c r="C58" s="693">
        <v>117763</v>
      </c>
      <c r="D58" s="673"/>
      <c r="E58" s="577" t="s">
        <v>335</v>
      </c>
      <c r="F58" s="595" t="s">
        <v>175</v>
      </c>
      <c r="G58" s="657">
        <v>44346</v>
      </c>
      <c r="H58" s="568"/>
      <c r="I58" s="594" t="s">
        <v>321</v>
      </c>
      <c r="J58" s="625" t="s">
        <v>953</v>
      </c>
      <c r="K58" s="675">
        <v>29280</v>
      </c>
      <c r="L58" s="86"/>
      <c r="M58" s="86"/>
      <c r="N58" s="86"/>
    </row>
    <row r="59" spans="1:14" ht="15" customHeight="1" thickBot="1">
      <c r="A59" s="619"/>
      <c r="B59" s="641" t="s">
        <v>243</v>
      </c>
      <c r="C59" s="695">
        <v>117706</v>
      </c>
      <c r="D59" s="673"/>
      <c r="E59" s="577" t="s">
        <v>335</v>
      </c>
      <c r="F59" s="595" t="s">
        <v>298</v>
      </c>
      <c r="G59" s="657">
        <v>50670</v>
      </c>
      <c r="H59" s="568"/>
      <c r="I59" s="594" t="s">
        <v>947</v>
      </c>
      <c r="J59" s="625" t="s">
        <v>954</v>
      </c>
      <c r="K59" s="675">
        <v>29280</v>
      </c>
      <c r="L59" s="86"/>
      <c r="M59" s="86"/>
      <c r="N59" s="86"/>
    </row>
    <row r="60" spans="1:14" ht="15" customHeight="1">
      <c r="A60" s="689" t="s">
        <v>339</v>
      </c>
      <c r="B60" s="624" t="s">
        <v>340</v>
      </c>
      <c r="C60" s="690">
        <v>129795</v>
      </c>
      <c r="D60" s="673"/>
      <c r="E60" s="577" t="s">
        <v>911</v>
      </c>
      <c r="F60" s="595" t="s">
        <v>909</v>
      </c>
      <c r="G60" s="657">
        <v>63210</v>
      </c>
      <c r="H60" s="568"/>
      <c r="I60" s="594" t="s">
        <v>322</v>
      </c>
      <c r="J60" s="679" t="s">
        <v>955</v>
      </c>
      <c r="K60" s="675">
        <v>34940</v>
      </c>
      <c r="L60" s="86"/>
      <c r="M60" s="86"/>
      <c r="N60" s="86"/>
    </row>
    <row r="61" spans="1:14" ht="15" customHeight="1">
      <c r="A61" s="691"/>
      <c r="B61" s="625" t="s">
        <v>341</v>
      </c>
      <c r="C61" s="692">
        <v>150665</v>
      </c>
      <c r="D61" s="673"/>
      <c r="E61" s="577" t="s">
        <v>912</v>
      </c>
      <c r="F61" s="595" t="s">
        <v>255</v>
      </c>
      <c r="G61" s="657">
        <v>97568</v>
      </c>
      <c r="H61" s="68"/>
      <c r="I61" s="594" t="s">
        <v>323</v>
      </c>
      <c r="J61" s="625">
        <v>53.8</v>
      </c>
      <c r="K61" s="675">
        <v>19225</v>
      </c>
      <c r="L61" s="86"/>
      <c r="M61" s="86"/>
      <c r="N61" s="86"/>
    </row>
    <row r="62" spans="1:14" ht="15" customHeight="1">
      <c r="A62" s="691" t="s">
        <v>1072</v>
      </c>
      <c r="B62" s="625" t="s">
        <v>244</v>
      </c>
      <c r="C62" s="692">
        <v>200777</v>
      </c>
      <c r="D62" s="629"/>
      <c r="E62" s="577" t="s">
        <v>913</v>
      </c>
      <c r="F62" s="595" t="s">
        <v>914</v>
      </c>
      <c r="G62" s="707">
        <v>134808</v>
      </c>
      <c r="H62" s="568"/>
      <c r="I62" s="594" t="s">
        <v>943</v>
      </c>
      <c r="J62" s="625" t="s">
        <v>956</v>
      </c>
      <c r="K62" s="675">
        <v>23432</v>
      </c>
      <c r="L62" s="86"/>
      <c r="M62" s="86"/>
      <c r="N62" s="86"/>
    </row>
    <row r="63" spans="1:14" ht="15" customHeight="1">
      <c r="A63" s="694"/>
      <c r="B63" s="625" t="s">
        <v>343</v>
      </c>
      <c r="C63" s="625">
        <v>222308</v>
      </c>
      <c r="D63" s="697"/>
      <c r="E63" s="577" t="s">
        <v>913</v>
      </c>
      <c r="F63" s="595" t="s">
        <v>243</v>
      </c>
      <c r="G63" s="579">
        <v>146708</v>
      </c>
      <c r="H63" s="466"/>
      <c r="I63" s="594" t="s">
        <v>315</v>
      </c>
      <c r="J63" s="625" t="s">
        <v>957</v>
      </c>
      <c r="K63" s="676">
        <v>70675</v>
      </c>
      <c r="L63" s="86"/>
      <c r="M63" s="86"/>
      <c r="N63" s="86"/>
    </row>
    <row r="64" spans="1:14" ht="15" customHeight="1">
      <c r="A64" s="691" t="s">
        <v>1071</v>
      </c>
      <c r="B64" s="625" t="s">
        <v>342</v>
      </c>
      <c r="C64" s="596">
        <v>246864</v>
      </c>
      <c r="D64" s="697"/>
      <c r="E64" s="577" t="s">
        <v>913</v>
      </c>
      <c r="F64" s="712" t="s">
        <v>244</v>
      </c>
      <c r="G64" s="647">
        <v>159180</v>
      </c>
      <c r="H64" s="70"/>
      <c r="I64" s="594" t="s">
        <v>944</v>
      </c>
      <c r="J64" s="625" t="s">
        <v>959</v>
      </c>
      <c r="K64" s="676">
        <v>70675</v>
      </c>
      <c r="L64" s="86"/>
      <c r="M64" s="86"/>
      <c r="N64" s="86"/>
    </row>
    <row r="65" spans="1:14" ht="15" customHeight="1" thickBot="1">
      <c r="A65" s="691"/>
      <c r="B65" s="625" t="s">
        <v>344</v>
      </c>
      <c r="C65" s="692">
        <v>294506</v>
      </c>
      <c r="D65" s="697"/>
      <c r="E65" s="580" t="s">
        <v>906</v>
      </c>
      <c r="F65" s="713" t="s">
        <v>247</v>
      </c>
      <c r="G65" s="582">
        <v>206196</v>
      </c>
      <c r="H65" s="68"/>
      <c r="I65" s="594" t="s">
        <v>316</v>
      </c>
      <c r="J65" s="625" t="s">
        <v>958</v>
      </c>
      <c r="K65" s="676">
        <v>82321</v>
      </c>
      <c r="L65" s="86"/>
      <c r="M65" s="86"/>
      <c r="N65" s="86"/>
    </row>
    <row r="66" spans="1:14" ht="15" customHeight="1" thickBot="1">
      <c r="A66" s="691"/>
      <c r="B66" s="625" t="s">
        <v>888</v>
      </c>
      <c r="C66" s="692">
        <v>302770</v>
      </c>
      <c r="D66" s="697"/>
      <c r="E66" s="684" t="s">
        <v>326</v>
      </c>
      <c r="F66" s="684" t="s">
        <v>329</v>
      </c>
      <c r="G66" s="686" t="s">
        <v>330</v>
      </c>
      <c r="H66" s="68"/>
      <c r="I66" s="594" t="s">
        <v>317</v>
      </c>
      <c r="J66" s="625" t="s">
        <v>960</v>
      </c>
      <c r="K66" s="676">
        <v>47423</v>
      </c>
      <c r="L66" s="86"/>
      <c r="M66" s="86"/>
      <c r="N66" s="86"/>
    </row>
    <row r="67" spans="1:14" ht="15" customHeight="1" thickBot="1">
      <c r="A67" s="691" t="s">
        <v>892</v>
      </c>
      <c r="B67" s="625" t="s">
        <v>336</v>
      </c>
      <c r="C67" s="692">
        <v>162510</v>
      </c>
      <c r="D67" s="629"/>
      <c r="E67" s="576" t="s">
        <v>901</v>
      </c>
      <c r="F67" s="590" t="s">
        <v>900</v>
      </c>
      <c r="G67" s="666">
        <v>22540</v>
      </c>
      <c r="H67" s="466"/>
      <c r="I67" s="594" t="s">
        <v>945</v>
      </c>
      <c r="J67" s="625" t="s">
        <v>961</v>
      </c>
      <c r="K67" s="676">
        <v>47423</v>
      </c>
      <c r="L67" s="86"/>
      <c r="M67" s="86"/>
      <c r="N67" s="86"/>
    </row>
    <row r="68" spans="1:14" ht="15" customHeight="1">
      <c r="A68" s="2015" t="s">
        <v>325</v>
      </c>
      <c r="B68" s="2015"/>
      <c r="C68" s="2015"/>
      <c r="D68" s="629"/>
      <c r="E68" s="577" t="s">
        <v>902</v>
      </c>
      <c r="F68" s="595" t="s">
        <v>62</v>
      </c>
      <c r="G68" s="724">
        <v>27836</v>
      </c>
      <c r="H68" s="68"/>
      <c r="I68" s="594" t="s">
        <v>318</v>
      </c>
      <c r="J68" s="625" t="s">
        <v>962</v>
      </c>
      <c r="K68" s="676">
        <v>56760</v>
      </c>
      <c r="L68" s="86"/>
      <c r="M68" s="86"/>
      <c r="N68" s="86"/>
    </row>
    <row r="69" spans="1:14" ht="15" customHeight="1" thickBot="1">
      <c r="A69" s="1963"/>
      <c r="B69" s="1963"/>
      <c r="C69" s="1963"/>
      <c r="D69" s="629"/>
      <c r="E69" s="577" t="s">
        <v>903</v>
      </c>
      <c r="F69" s="595" t="s">
        <v>172</v>
      </c>
      <c r="G69" s="724">
        <v>32970</v>
      </c>
      <c r="H69" s="68"/>
      <c r="I69" s="594" t="s">
        <v>931</v>
      </c>
      <c r="J69" s="625">
        <v>110.4</v>
      </c>
      <c r="K69" s="676">
        <v>19226</v>
      </c>
      <c r="L69" s="86"/>
      <c r="M69" s="86"/>
      <c r="N69" s="86"/>
    </row>
    <row r="70" spans="1:14" ht="15" customHeight="1" thickBot="1">
      <c r="A70" s="684" t="s">
        <v>326</v>
      </c>
      <c r="B70" s="685" t="s">
        <v>327</v>
      </c>
      <c r="C70" s="686" t="s">
        <v>328</v>
      </c>
      <c r="D70" s="629"/>
      <c r="E70" s="577" t="s">
        <v>904</v>
      </c>
      <c r="F70" s="595" t="s">
        <v>173</v>
      </c>
      <c r="G70" s="724">
        <v>35414</v>
      </c>
      <c r="H70" s="68"/>
      <c r="I70" s="619" t="s">
        <v>963</v>
      </c>
      <c r="J70" s="599" t="s">
        <v>964</v>
      </c>
      <c r="K70" s="680">
        <v>36745</v>
      </c>
      <c r="L70" s="86"/>
      <c r="M70" s="86"/>
      <c r="N70" s="86"/>
    </row>
    <row r="71" spans="1:14" ht="15" customHeight="1" thickBot="1">
      <c r="A71" s="696" t="s">
        <v>898</v>
      </c>
      <c r="B71" s="698" t="s">
        <v>224</v>
      </c>
      <c r="C71" s="624">
        <v>86890</v>
      </c>
      <c r="D71" s="575"/>
      <c r="E71" s="577" t="s">
        <v>905</v>
      </c>
      <c r="F71" s="595" t="s">
        <v>174</v>
      </c>
      <c r="G71" s="724">
        <v>57340</v>
      </c>
      <c r="H71" s="68"/>
      <c r="I71" s="2005" t="s">
        <v>932</v>
      </c>
      <c r="J71" s="2005"/>
      <c r="K71" s="2005"/>
      <c r="L71" s="86"/>
      <c r="M71" s="86"/>
      <c r="N71" s="86"/>
    </row>
    <row r="72" spans="1:14" ht="15" customHeight="1" thickBot="1">
      <c r="A72" s="594" t="s">
        <v>899</v>
      </c>
      <c r="B72" s="628" t="s">
        <v>177</v>
      </c>
      <c r="C72" s="598">
        <v>142220</v>
      </c>
      <c r="D72" s="697"/>
      <c r="E72" s="580" t="s">
        <v>1070</v>
      </c>
      <c r="F72" s="620" t="s">
        <v>176</v>
      </c>
      <c r="G72" s="725">
        <v>96212</v>
      </c>
      <c r="H72" s="53"/>
      <c r="I72" s="681" t="s">
        <v>935</v>
      </c>
      <c r="J72" s="720"/>
      <c r="K72" s="624">
        <v>4125</v>
      </c>
      <c r="L72" s="86"/>
      <c r="M72" s="86"/>
      <c r="N72" s="86"/>
    </row>
    <row r="73" spans="1:14" ht="15" customHeight="1" thickBot="1">
      <c r="A73" s="594" t="s">
        <v>899</v>
      </c>
      <c r="B73" s="628" t="s">
        <v>226</v>
      </c>
      <c r="C73" s="598">
        <v>161648</v>
      </c>
      <c r="D73" s="697"/>
      <c r="E73" s="699" t="s">
        <v>1055</v>
      </c>
      <c r="F73" s="703"/>
      <c r="G73" s="703"/>
      <c r="H73" s="68"/>
      <c r="I73" s="623" t="s">
        <v>936</v>
      </c>
      <c r="J73" s="719"/>
      <c r="K73" s="625">
        <v>8632</v>
      </c>
      <c r="L73" s="86"/>
      <c r="M73" s="86"/>
      <c r="N73" s="86"/>
    </row>
    <row r="74" spans="1:14" ht="15" customHeight="1" thickBot="1">
      <c r="A74" s="699" t="s">
        <v>897</v>
      </c>
      <c r="B74" s="700"/>
      <c r="C74" s="701"/>
      <c r="D74" s="697"/>
      <c r="E74" s="718" t="s">
        <v>1056</v>
      </c>
      <c r="F74" s="704"/>
      <c r="G74" s="704"/>
      <c r="H74" s="68"/>
      <c r="I74" s="623" t="s">
        <v>1048</v>
      </c>
      <c r="J74" s="719"/>
      <c r="K74" s="625">
        <v>7360</v>
      </c>
      <c r="L74" s="86"/>
      <c r="M74" s="86"/>
      <c r="N74" s="86"/>
    </row>
    <row r="75" spans="1:14" ht="15" customHeight="1" thickBot="1">
      <c r="A75" s="589" t="s">
        <v>893</v>
      </c>
      <c r="B75" s="698" t="s">
        <v>180</v>
      </c>
      <c r="C75" s="702">
        <v>45214</v>
      </c>
      <c r="D75" s="697"/>
      <c r="E75" s="684" t="s">
        <v>81</v>
      </c>
      <c r="F75" s="686" t="s">
        <v>329</v>
      </c>
      <c r="G75" s="688" t="s">
        <v>330</v>
      </c>
      <c r="H75" s="68"/>
      <c r="I75" s="623" t="s">
        <v>937</v>
      </c>
      <c r="J75" s="719"/>
      <c r="K75" s="625">
        <v>8632</v>
      </c>
      <c r="L75" s="86"/>
      <c r="M75" s="86"/>
      <c r="N75" s="86"/>
    </row>
    <row r="76" spans="1:14" ht="15" customHeight="1">
      <c r="A76" s="594" t="s">
        <v>894</v>
      </c>
      <c r="B76" s="628" t="s">
        <v>178</v>
      </c>
      <c r="C76" s="693">
        <v>50378</v>
      </c>
      <c r="D76" s="708"/>
      <c r="E76" s="729" t="s">
        <v>915</v>
      </c>
      <c r="F76" s="730" t="s">
        <v>921</v>
      </c>
      <c r="G76" s="706">
        <v>4490</v>
      </c>
      <c r="H76" s="571"/>
      <c r="I76" s="623" t="s">
        <v>938</v>
      </c>
      <c r="J76" s="719"/>
      <c r="K76" s="625">
        <v>11920</v>
      </c>
      <c r="L76" s="86"/>
      <c r="M76" s="86"/>
      <c r="N76" s="86"/>
    </row>
    <row r="77" spans="1:14" ht="15" customHeight="1">
      <c r="A77" s="594" t="s">
        <v>895</v>
      </c>
      <c r="B77" s="628" t="s">
        <v>62</v>
      </c>
      <c r="C77" s="693">
        <v>60192</v>
      </c>
      <c r="D77" s="633"/>
      <c r="E77" s="731" t="s">
        <v>916</v>
      </c>
      <c r="F77" s="732" t="s">
        <v>921</v>
      </c>
      <c r="G77" s="707">
        <v>4632</v>
      </c>
      <c r="H77" s="572"/>
      <c r="I77" s="623" t="s">
        <v>939</v>
      </c>
      <c r="J77" s="719"/>
      <c r="K77" s="625">
        <v>11920</v>
      </c>
      <c r="L77" s="86"/>
      <c r="M77" s="86"/>
      <c r="N77" s="86"/>
    </row>
    <row r="78" spans="1:14" ht="15" customHeight="1">
      <c r="A78" s="2023" t="s">
        <v>896</v>
      </c>
      <c r="B78" s="628" t="s">
        <v>350</v>
      </c>
      <c r="C78" s="693">
        <v>142690</v>
      </c>
      <c r="D78" s="13"/>
      <c r="E78" s="731" t="s">
        <v>917</v>
      </c>
      <c r="F78" s="732" t="s">
        <v>922</v>
      </c>
      <c r="G78" s="707">
        <v>5150</v>
      </c>
      <c r="H78" s="68"/>
      <c r="I78" s="623" t="s">
        <v>940</v>
      </c>
      <c r="J78" s="719"/>
      <c r="K78" s="625">
        <v>22240</v>
      </c>
      <c r="L78" s="86"/>
      <c r="M78" s="86"/>
      <c r="N78" s="86"/>
    </row>
    <row r="79" spans="1:14" s="28" customFormat="1" ht="15" customHeight="1" thickBot="1">
      <c r="A79" s="2024"/>
      <c r="B79" s="705" t="s">
        <v>262</v>
      </c>
      <c r="C79" s="695">
        <v>148968</v>
      </c>
      <c r="D79" s="709"/>
      <c r="E79" s="731" t="s">
        <v>918</v>
      </c>
      <c r="F79" s="732" t="s">
        <v>923</v>
      </c>
      <c r="G79" s="707">
        <v>4985</v>
      </c>
      <c r="H79" s="542"/>
      <c r="I79" s="623" t="s">
        <v>941</v>
      </c>
      <c r="J79" s="719"/>
      <c r="K79" s="682">
        <v>24760</v>
      </c>
      <c r="L79" s="86"/>
      <c r="M79" s="86"/>
      <c r="N79" s="86"/>
    </row>
    <row r="80" spans="1:14" s="28" customFormat="1" ht="15" customHeight="1">
      <c r="A80" s="2008" t="s">
        <v>1060</v>
      </c>
      <c r="B80" s="2008"/>
      <c r="C80" s="2008"/>
      <c r="D80" s="13"/>
      <c r="E80" s="731" t="s">
        <v>919</v>
      </c>
      <c r="F80" s="732" t="s">
        <v>923</v>
      </c>
      <c r="G80" s="707">
        <v>6076</v>
      </c>
      <c r="H80" s="543"/>
      <c r="I80" s="623" t="s">
        <v>942</v>
      </c>
      <c r="J80" s="719"/>
      <c r="K80" s="625">
        <v>30382</v>
      </c>
      <c r="L80" s="86"/>
      <c r="M80" s="86"/>
      <c r="N80" s="86"/>
    </row>
    <row r="81" spans="1:17" s="28" customFormat="1" ht="15" customHeight="1" thickBot="1">
      <c r="A81" s="2020" t="s">
        <v>1061</v>
      </c>
      <c r="B81" s="2020"/>
      <c r="C81" s="2020"/>
      <c r="D81" s="710"/>
      <c r="E81" s="731" t="s">
        <v>920</v>
      </c>
      <c r="F81" s="732" t="s">
        <v>924</v>
      </c>
      <c r="G81" s="707">
        <v>7375</v>
      </c>
      <c r="H81" s="542"/>
      <c r="I81" s="623" t="s">
        <v>1049</v>
      </c>
      <c r="J81" s="719"/>
      <c r="K81" s="625">
        <v>30400</v>
      </c>
      <c r="L81" s="71"/>
      <c r="M81" s="90"/>
      <c r="N81" s="71"/>
      <c r="O81" s="90"/>
      <c r="P81" s="71"/>
      <c r="Q81" s="90"/>
    </row>
    <row r="82" spans="1:17" s="28" customFormat="1" ht="15" customHeight="1">
      <c r="A82" s="576" t="s">
        <v>1063</v>
      </c>
      <c r="B82" s="590" t="s">
        <v>248</v>
      </c>
      <c r="C82" s="666">
        <v>16918</v>
      </c>
      <c r="D82" s="13"/>
      <c r="E82" s="731" t="s">
        <v>925</v>
      </c>
      <c r="F82" s="732" t="s">
        <v>926</v>
      </c>
      <c r="G82" s="707">
        <v>4718</v>
      </c>
      <c r="H82" s="68"/>
      <c r="I82" s="623" t="s">
        <v>1050</v>
      </c>
      <c r="J82" s="719"/>
      <c r="K82" s="625">
        <v>41592</v>
      </c>
      <c r="L82" s="88"/>
      <c r="M82" s="89"/>
      <c r="N82" s="88"/>
      <c r="O82" s="89"/>
      <c r="P82" s="88"/>
      <c r="Q82" s="89"/>
    </row>
    <row r="83" spans="1:17" s="518" customFormat="1" ht="15" customHeight="1" thickBot="1">
      <c r="A83" s="577" t="s">
        <v>1064</v>
      </c>
      <c r="B83" s="595" t="s">
        <v>62</v>
      </c>
      <c r="C83" s="647">
        <v>26765</v>
      </c>
      <c r="D83" s="553">
        <v>0.3</v>
      </c>
      <c r="E83" s="580" t="s">
        <v>1068</v>
      </c>
      <c r="F83" s="733" t="s">
        <v>926</v>
      </c>
      <c r="G83" s="728">
        <v>4802</v>
      </c>
      <c r="H83" s="515"/>
      <c r="I83" s="630" t="s">
        <v>933</v>
      </c>
      <c r="J83" s="721"/>
      <c r="K83" s="599">
        <v>9312</v>
      </c>
      <c r="L83" s="516"/>
      <c r="M83" s="517"/>
      <c r="N83" s="516"/>
      <c r="O83" s="517"/>
      <c r="P83" s="516"/>
      <c r="Q83" s="517"/>
    </row>
    <row r="84" spans="1:17" s="28" customFormat="1" ht="15" customHeight="1" thickBot="1">
      <c r="A84" s="577" t="s">
        <v>1065</v>
      </c>
      <c r="B84" s="595" t="s">
        <v>169</v>
      </c>
      <c r="C84" s="647">
        <v>25058</v>
      </c>
      <c r="D84" s="553">
        <v>0.4</v>
      </c>
      <c r="E84" s="727" t="s">
        <v>1062</v>
      </c>
      <c r="H84" s="91"/>
      <c r="I84" s="2005" t="s">
        <v>1051</v>
      </c>
      <c r="J84" s="2005"/>
      <c r="K84" s="2005"/>
      <c r="L84" s="88"/>
      <c r="M84" s="89"/>
      <c r="N84" s="88"/>
      <c r="O84" s="89"/>
      <c r="P84" s="88"/>
      <c r="Q84" s="89"/>
    </row>
    <row r="85" spans="1:17" s="28" customFormat="1" ht="15" customHeight="1">
      <c r="A85" s="577" t="s">
        <v>1066</v>
      </c>
      <c r="B85" s="595" t="s">
        <v>175</v>
      </c>
      <c r="C85" s="647">
        <v>32048</v>
      </c>
      <c r="D85" s="711"/>
      <c r="E85" s="726" t="s">
        <v>1057</v>
      </c>
      <c r="F85" s="590" t="s">
        <v>248</v>
      </c>
      <c r="G85" s="706">
        <v>21104</v>
      </c>
      <c r="H85" s="91"/>
      <c r="I85" s="681" t="s">
        <v>1052</v>
      </c>
      <c r="J85" s="720"/>
      <c r="K85" s="624">
        <v>6750</v>
      </c>
      <c r="L85" s="88"/>
      <c r="M85" s="89"/>
      <c r="N85" s="88"/>
      <c r="O85" s="89"/>
      <c r="P85" s="88"/>
      <c r="Q85" s="89"/>
    </row>
    <row r="86" spans="1:17" s="28" customFormat="1" ht="15" customHeight="1">
      <c r="A86" s="577" t="s">
        <v>1067</v>
      </c>
      <c r="B86" s="595" t="s">
        <v>348</v>
      </c>
      <c r="C86" s="647">
        <v>61496</v>
      </c>
      <c r="D86" s="13"/>
      <c r="E86" s="577" t="s">
        <v>333</v>
      </c>
      <c r="F86" s="578" t="s">
        <v>1058</v>
      </c>
      <c r="G86" s="647">
        <v>20578</v>
      </c>
      <c r="H86" s="91"/>
      <c r="I86" s="623" t="s">
        <v>1053</v>
      </c>
      <c r="J86" s="719"/>
      <c r="K86" s="625">
        <v>6750</v>
      </c>
      <c r="L86" s="88"/>
      <c r="M86" s="89"/>
      <c r="N86" s="88"/>
      <c r="O86" s="89"/>
      <c r="P86" s="88"/>
      <c r="Q86" s="89"/>
    </row>
    <row r="87" spans="1:17" s="28" customFormat="1" ht="15" customHeight="1" thickBot="1">
      <c r="A87" s="580" t="s">
        <v>1069</v>
      </c>
      <c r="B87" s="620" t="s">
        <v>255</v>
      </c>
      <c r="C87" s="728">
        <v>89132</v>
      </c>
      <c r="D87" s="602"/>
      <c r="E87" s="580" t="s">
        <v>1067</v>
      </c>
      <c r="F87" s="581" t="s">
        <v>168</v>
      </c>
      <c r="G87" s="728">
        <v>27410</v>
      </c>
      <c r="H87" s="13"/>
      <c r="I87" s="630" t="s">
        <v>1054</v>
      </c>
      <c r="J87" s="721"/>
      <c r="K87" s="599">
        <v>10875</v>
      </c>
      <c r="L87" s="88"/>
      <c r="M87" s="89"/>
      <c r="N87" s="88"/>
      <c r="O87" s="89"/>
      <c r="P87" s="88"/>
      <c r="Q87" s="89"/>
    </row>
    <row r="88" spans="1:17" s="28" customFormat="1" ht="23.25" customHeight="1">
      <c r="A88" s="2016" t="s">
        <v>1089</v>
      </c>
      <c r="B88" s="2016"/>
      <c r="C88" s="2016"/>
      <c r="D88" s="2016"/>
      <c r="E88" s="2016"/>
      <c r="F88" s="2016"/>
      <c r="G88" s="2016"/>
      <c r="H88" s="2016"/>
      <c r="I88" s="2016"/>
      <c r="J88" s="2016"/>
      <c r="K88" s="2016"/>
      <c r="L88" s="88"/>
      <c r="M88" s="89"/>
      <c r="N88" s="88"/>
      <c r="O88" s="89"/>
      <c r="P88" s="88"/>
      <c r="Q88" s="89"/>
    </row>
    <row r="89" spans="1:17" s="28" customFormat="1" ht="13.5" customHeight="1">
      <c r="A89" s="8"/>
      <c r="B89" s="8"/>
      <c r="C89" s="8"/>
      <c r="D89" s="13"/>
      <c r="E89" s="575"/>
      <c r="F89" s="575"/>
      <c r="G89" s="575"/>
      <c r="H89" s="91"/>
      <c r="I89" s="543"/>
      <c r="J89" s="543"/>
      <c r="K89" s="543"/>
      <c r="L89" s="88"/>
      <c r="M89" s="89"/>
      <c r="N89" s="88"/>
      <c r="O89" s="89"/>
      <c r="P89" s="88"/>
      <c r="Q89" s="89"/>
    </row>
    <row r="90" spans="4:11" s="8" customFormat="1" ht="13.5" customHeight="1">
      <c r="D90" s="11"/>
      <c r="E90" s="708"/>
      <c r="F90" s="602"/>
      <c r="G90" s="602"/>
      <c r="H90" s="15"/>
      <c r="I90" s="542"/>
      <c r="J90" s="542"/>
      <c r="K90" s="542"/>
    </row>
    <row r="91" spans="1:11" s="8" customFormat="1" ht="12.75" customHeight="1">
      <c r="A91" s="10"/>
      <c r="B91" s="10"/>
      <c r="C91" s="10"/>
      <c r="D91" s="11"/>
      <c r="E91" s="708"/>
      <c r="F91" s="602"/>
      <c r="G91" s="602"/>
      <c r="H91" s="11"/>
      <c r="I91" s="65"/>
      <c r="J91" s="573"/>
      <c r="K91" s="68"/>
    </row>
    <row r="92" spans="4:11" s="8" customFormat="1" ht="12.75" customHeight="1">
      <c r="D92" s="514"/>
      <c r="E92" s="708"/>
      <c r="F92" s="602"/>
      <c r="G92" s="602"/>
      <c r="H92" s="11"/>
      <c r="I92" s="28"/>
      <c r="J92" s="28"/>
      <c r="K92" s="28"/>
    </row>
    <row r="93" spans="1:11" s="10" customFormat="1" ht="12.75" customHeight="1">
      <c r="A93" s="8"/>
      <c r="B93" s="8"/>
      <c r="C93" s="8"/>
      <c r="D93" s="17"/>
      <c r="E93" s="708"/>
      <c r="F93" s="602"/>
      <c r="G93" s="602"/>
      <c r="H93" s="514"/>
      <c r="I93" s="28"/>
      <c r="J93" s="28"/>
      <c r="K93" s="28"/>
    </row>
    <row r="94" spans="4:11" s="8" customFormat="1" ht="12.75" customHeight="1">
      <c r="D94" s="14"/>
      <c r="E94" s="92"/>
      <c r="F94" s="28"/>
      <c r="G94" s="28"/>
      <c r="H94" s="17"/>
      <c r="I94" s="28"/>
      <c r="J94" s="28"/>
      <c r="K94" s="28"/>
    </row>
    <row r="95" spans="4:11" s="8" customFormat="1" ht="9" customHeight="1">
      <c r="D95" s="14"/>
      <c r="E95" s="92"/>
      <c r="F95" s="28"/>
      <c r="G95" s="28"/>
      <c r="H95" s="14"/>
      <c r="I95" s="14"/>
      <c r="J95" s="14"/>
      <c r="K95" s="9"/>
    </row>
    <row r="96" spans="4:11" s="8" customFormat="1" ht="9" customHeight="1">
      <c r="D96" s="14"/>
      <c r="E96" s="92"/>
      <c r="F96" s="28"/>
      <c r="G96" s="28"/>
      <c r="H96" s="14"/>
      <c r="I96" s="13"/>
      <c r="J96" s="13"/>
      <c r="K96" s="13"/>
    </row>
    <row r="97" spans="1:11" s="8" customFormat="1" ht="9" customHeight="1">
      <c r="A97" s="28"/>
      <c r="B97" s="28"/>
      <c r="C97" s="28"/>
      <c r="D97" s="14"/>
      <c r="E97" s="92"/>
      <c r="F97" s="28"/>
      <c r="G97" s="28"/>
      <c r="H97" s="14"/>
      <c r="I97" s="88"/>
      <c r="J97" s="88"/>
      <c r="K97" s="89"/>
    </row>
    <row r="98" spans="1:11" s="8" customFormat="1" ht="10.5" customHeight="1">
      <c r="A98" s="13"/>
      <c r="B98" s="13"/>
      <c r="C98" s="13"/>
      <c r="D98" s="91"/>
      <c r="E98" s="92"/>
      <c r="F98" s="28"/>
      <c r="G98" s="28"/>
      <c r="H98" s="14"/>
      <c r="I98" s="2009"/>
      <c r="J98" s="2009"/>
      <c r="K98" s="2009"/>
    </row>
    <row r="99" spans="1:17" s="28" customFormat="1" ht="10.5" customHeight="1">
      <c r="A99" s="543"/>
      <c r="B99" s="543"/>
      <c r="C99" s="543"/>
      <c r="D99" s="11"/>
      <c r="E99" s="92"/>
      <c r="H99" s="91"/>
      <c r="M99" s="90"/>
      <c r="O99" s="90"/>
      <c r="Q99" s="90"/>
    </row>
    <row r="100" spans="1:17" s="28" customFormat="1" ht="11.25" customHeight="1">
      <c r="A100" s="542"/>
      <c r="B100" s="542"/>
      <c r="C100" s="542"/>
      <c r="D100" s="14"/>
      <c r="E100" s="92"/>
      <c r="H100" s="91"/>
      <c r="M100" s="90"/>
      <c r="O100" s="90"/>
      <c r="Q100" s="90"/>
    </row>
    <row r="101" spans="1:17" s="28" customFormat="1" ht="10.5" customHeight="1">
      <c r="A101" s="513"/>
      <c r="B101" s="514"/>
      <c r="C101" s="514"/>
      <c r="D101" s="14"/>
      <c r="H101" s="91"/>
      <c r="M101" s="90"/>
      <c r="O101" s="90"/>
      <c r="Q101" s="90"/>
    </row>
    <row r="102" spans="1:17" s="28" customFormat="1" ht="10.5" customHeight="1">
      <c r="A102" s="11"/>
      <c r="B102" s="11"/>
      <c r="C102" s="11"/>
      <c r="H102" s="91"/>
      <c r="M102" s="90"/>
      <c r="O102" s="90"/>
      <c r="Q102" s="90"/>
    </row>
    <row r="103" spans="2:17" s="28" customFormat="1" ht="10.5" customHeight="1">
      <c r="B103" s="90"/>
      <c r="C103" s="90"/>
      <c r="H103" s="91"/>
      <c r="M103" s="90"/>
      <c r="O103" s="90"/>
      <c r="Q103" s="90"/>
    </row>
    <row r="104" spans="2:17" s="28" customFormat="1" ht="10.5" customHeight="1">
      <c r="B104" s="90"/>
      <c r="C104" s="90"/>
      <c r="H104" s="91"/>
      <c r="M104" s="90"/>
      <c r="O104" s="90"/>
      <c r="Q104" s="90"/>
    </row>
    <row r="105" spans="1:17" s="28" customFormat="1" ht="10.5" customHeight="1">
      <c r="A105" s="12"/>
      <c r="B105" s="14"/>
      <c r="C105" s="14"/>
      <c r="E105" s="7"/>
      <c r="F105" s="2007"/>
      <c r="G105" s="2007"/>
      <c r="H105" s="91"/>
      <c r="K105" s="90"/>
      <c r="M105" s="90"/>
      <c r="O105" s="90"/>
      <c r="Q105" s="90"/>
    </row>
    <row r="106" spans="1:17" s="28" customFormat="1" ht="10.5" customHeight="1">
      <c r="A106" s="13"/>
      <c r="B106" s="13"/>
      <c r="C106" s="13"/>
      <c r="E106" s="910"/>
      <c r="F106" s="12"/>
      <c r="G106" s="91"/>
      <c r="H106" s="91"/>
      <c r="K106" s="90"/>
      <c r="M106" s="90"/>
      <c r="O106" s="90"/>
      <c r="Q106" s="90"/>
    </row>
    <row r="107" spans="2:17" s="28" customFormat="1" ht="10.5" customHeight="1">
      <c r="B107" s="17"/>
      <c r="C107" s="11"/>
      <c r="E107" s="910"/>
      <c r="F107" s="12"/>
      <c r="G107" s="91"/>
      <c r="H107" s="91"/>
      <c r="K107" s="90"/>
      <c r="M107" s="90"/>
      <c r="O107" s="90"/>
      <c r="Q107" s="90"/>
    </row>
    <row r="108" spans="2:17" s="28" customFormat="1" ht="10.5" customHeight="1">
      <c r="B108" s="14"/>
      <c r="C108" s="14"/>
      <c r="E108" s="520"/>
      <c r="F108" s="16"/>
      <c r="G108" s="91"/>
      <c r="H108" s="91"/>
      <c r="K108" s="90"/>
      <c r="M108" s="90"/>
      <c r="O108" s="90"/>
      <c r="Q108" s="90"/>
    </row>
    <row r="109" spans="1:16" s="28" customFormat="1" ht="10.5" customHeight="1">
      <c r="A109" s="15"/>
      <c r="B109" s="14"/>
      <c r="C109" s="14"/>
      <c r="D109" s="27"/>
      <c r="E109" s="7"/>
      <c r="F109" s="13"/>
      <c r="G109" s="13"/>
      <c r="H109" s="91"/>
      <c r="K109" s="90"/>
      <c r="L109" s="5"/>
      <c r="N109" s="5"/>
      <c r="P109" s="5"/>
    </row>
    <row r="110" spans="1:17" s="28" customFormat="1" ht="10.5" customHeight="1">
      <c r="A110" s="11"/>
      <c r="B110" s="11"/>
      <c r="C110" s="11"/>
      <c r="E110" s="520"/>
      <c r="F110" s="91"/>
      <c r="G110" s="91"/>
      <c r="H110" s="91"/>
      <c r="K110" s="90"/>
      <c r="M110" s="90"/>
      <c r="O110" s="90"/>
      <c r="Q110" s="90"/>
    </row>
    <row r="111" spans="1:17" s="28" customFormat="1" ht="10.5" customHeight="1">
      <c r="A111" s="11"/>
      <c r="B111" s="11"/>
      <c r="C111" s="11"/>
      <c r="D111" s="93"/>
      <c r="E111" s="520"/>
      <c r="F111" s="91"/>
      <c r="G111" s="91"/>
      <c r="H111" s="91"/>
      <c r="K111" s="90"/>
      <c r="M111" s="90"/>
      <c r="O111" s="90"/>
      <c r="Q111" s="90"/>
    </row>
    <row r="112" spans="1:17" s="28" customFormat="1" ht="12" customHeight="1">
      <c r="A112" s="513"/>
      <c r="B112" s="514"/>
      <c r="C112" s="514"/>
      <c r="D112" s="93"/>
      <c r="E112" s="15"/>
      <c r="F112" s="15"/>
      <c r="G112" s="15"/>
      <c r="H112" s="91"/>
      <c r="K112" s="90"/>
      <c r="M112" s="91"/>
      <c r="O112" s="91"/>
      <c r="Q112" s="91"/>
    </row>
    <row r="113" spans="1:17" s="28" customFormat="1" ht="10.5" customHeight="1">
      <c r="A113" s="17"/>
      <c r="B113" s="17"/>
      <c r="C113" s="17"/>
      <c r="D113" s="93"/>
      <c r="E113" s="11"/>
      <c r="F113" s="11"/>
      <c r="G113" s="11"/>
      <c r="H113" s="91"/>
      <c r="K113" s="90"/>
      <c r="M113" s="90"/>
      <c r="O113" s="90"/>
      <c r="Q113" s="90"/>
    </row>
    <row r="114" spans="1:17" s="28" customFormat="1" ht="12" customHeight="1">
      <c r="A114" s="12"/>
      <c r="B114" s="14"/>
      <c r="C114" s="14"/>
      <c r="D114" s="93"/>
      <c r="E114" s="11"/>
      <c r="F114" s="11"/>
      <c r="G114" s="11"/>
      <c r="H114" s="91"/>
      <c r="K114" s="90"/>
      <c r="M114" s="90"/>
      <c r="O114" s="90"/>
      <c r="Q114" s="90"/>
    </row>
    <row r="115" spans="1:17" s="28" customFormat="1" ht="10.5" customHeight="1">
      <c r="A115" s="12"/>
      <c r="B115" s="14"/>
      <c r="C115" s="14"/>
      <c r="D115" s="93"/>
      <c r="E115" s="514"/>
      <c r="F115" s="514"/>
      <c r="G115" s="513"/>
      <c r="H115" s="91"/>
      <c r="I115" s="5"/>
      <c r="J115" s="5"/>
      <c r="M115" s="90"/>
      <c r="O115" s="90"/>
      <c r="Q115" s="90"/>
    </row>
    <row r="116" spans="1:17" s="28" customFormat="1" ht="10.5" customHeight="1">
      <c r="A116" s="12"/>
      <c r="B116" s="14"/>
      <c r="C116" s="14"/>
      <c r="D116" s="93"/>
      <c r="E116" s="519"/>
      <c r="F116" s="17"/>
      <c r="G116" s="17"/>
      <c r="H116" s="91"/>
      <c r="K116" s="90"/>
      <c r="M116" s="90"/>
      <c r="O116" s="90"/>
      <c r="Q116" s="90"/>
    </row>
    <row r="117" spans="1:17" s="28" customFormat="1" ht="10.5" customHeight="1">
      <c r="A117" s="12"/>
      <c r="B117" s="14"/>
      <c r="C117" s="14"/>
      <c r="D117" s="93"/>
      <c r="E117" s="520"/>
      <c r="F117" s="12"/>
      <c r="G117" s="16"/>
      <c r="H117" s="91"/>
      <c r="K117" s="90"/>
      <c r="M117" s="91"/>
      <c r="O117" s="91"/>
      <c r="Q117" s="91"/>
    </row>
    <row r="118" spans="1:17" s="28" customFormat="1" ht="12" customHeight="1">
      <c r="A118" s="102"/>
      <c r="B118" s="91"/>
      <c r="D118" s="93"/>
      <c r="E118" s="520"/>
      <c r="F118" s="12"/>
      <c r="G118" s="16"/>
      <c r="H118" s="91"/>
      <c r="K118" s="91"/>
      <c r="M118" s="91"/>
      <c r="O118" s="91"/>
      <c r="Q118" s="91"/>
    </row>
    <row r="119" spans="1:17" s="28" customFormat="1" ht="10.5" customHeight="1">
      <c r="A119" s="102"/>
      <c r="B119" s="90"/>
      <c r="D119" s="93"/>
      <c r="E119" s="520"/>
      <c r="F119" s="12"/>
      <c r="G119" s="16"/>
      <c r="H119" s="91"/>
      <c r="K119" s="90"/>
      <c r="M119" s="90"/>
      <c r="O119" s="90"/>
      <c r="Q119" s="90"/>
    </row>
    <row r="120" spans="1:17" s="28" customFormat="1" ht="10.5" customHeight="1">
      <c r="A120" s="102"/>
      <c r="B120" s="90"/>
      <c r="D120" s="93"/>
      <c r="E120" s="520"/>
      <c r="F120" s="12"/>
      <c r="G120" s="16"/>
      <c r="H120" s="91"/>
      <c r="K120" s="90"/>
      <c r="M120" s="90"/>
      <c r="O120" s="90"/>
      <c r="Q120" s="90"/>
    </row>
    <row r="121" spans="1:17" s="28" customFormat="1" ht="10.5" customHeight="1">
      <c r="A121" s="102"/>
      <c r="B121" s="90"/>
      <c r="D121" s="93"/>
      <c r="F121" s="91"/>
      <c r="G121" s="91"/>
      <c r="H121" s="91"/>
      <c r="K121" s="90"/>
      <c r="M121" s="90"/>
      <c r="O121" s="90"/>
      <c r="Q121" s="90"/>
    </row>
    <row r="122" spans="1:17" s="28" customFormat="1" ht="10.5" customHeight="1">
      <c r="A122" s="102"/>
      <c r="B122" s="90"/>
      <c r="D122" s="93"/>
      <c r="F122" s="91"/>
      <c r="G122" s="91"/>
      <c r="H122" s="91"/>
      <c r="K122" s="90"/>
      <c r="M122" s="91"/>
      <c r="O122" s="91"/>
      <c r="Q122" s="91"/>
    </row>
    <row r="123" spans="1:17" s="28" customFormat="1" ht="10.5" customHeight="1">
      <c r="A123" s="102"/>
      <c r="B123" s="90"/>
      <c r="D123" s="93"/>
      <c r="F123" s="91"/>
      <c r="G123" s="91"/>
      <c r="H123" s="91"/>
      <c r="K123" s="91"/>
      <c r="M123" s="90"/>
      <c r="O123" s="90"/>
      <c r="Q123" s="90"/>
    </row>
    <row r="124" spans="1:17" s="28" customFormat="1" ht="12.75" customHeight="1">
      <c r="A124" s="102"/>
      <c r="B124" s="90"/>
      <c r="D124" s="93"/>
      <c r="F124" s="91"/>
      <c r="G124" s="91"/>
      <c r="H124" s="91"/>
      <c r="K124" s="91"/>
      <c r="L124" s="5"/>
      <c r="M124" s="94"/>
      <c r="N124" s="5"/>
      <c r="O124" s="94"/>
      <c r="P124" s="5"/>
      <c r="Q124" s="94"/>
    </row>
    <row r="125" spans="1:17" s="28" customFormat="1" ht="10.5" customHeight="1">
      <c r="A125" s="102"/>
      <c r="B125" s="90"/>
      <c r="F125" s="91"/>
      <c r="G125" s="91"/>
      <c r="H125" s="91"/>
      <c r="K125" s="90"/>
      <c r="M125" s="91"/>
      <c r="O125" s="91"/>
      <c r="Q125" s="91"/>
    </row>
    <row r="126" spans="2:17" s="28" customFormat="1" ht="10.5" customHeight="1">
      <c r="B126" s="90"/>
      <c r="D126" s="126"/>
      <c r="F126" s="91"/>
      <c r="G126" s="91"/>
      <c r="K126" s="90"/>
      <c r="M126" s="91"/>
      <c r="O126" s="91"/>
      <c r="Q126" s="91"/>
    </row>
    <row r="127" spans="2:17" s="28" customFormat="1" ht="10.5" customHeight="1">
      <c r="B127" s="90"/>
      <c r="D127" s="126"/>
      <c r="F127" s="91"/>
      <c r="G127" s="91"/>
      <c r="H127" s="126"/>
      <c r="K127" s="90"/>
      <c r="M127" s="91"/>
      <c r="O127" s="91"/>
      <c r="Q127" s="91"/>
    </row>
    <row r="128" spans="2:17" s="28" customFormat="1" ht="10.5" customHeight="1">
      <c r="B128" s="91"/>
      <c r="C128" s="27"/>
      <c r="D128" s="78"/>
      <c r="F128" s="91"/>
      <c r="G128" s="91"/>
      <c r="H128" s="126"/>
      <c r="K128" s="91"/>
      <c r="M128" s="91"/>
      <c r="O128" s="91"/>
      <c r="Q128" s="91"/>
    </row>
    <row r="129" spans="2:17" s="28" customFormat="1" ht="10.5" customHeight="1">
      <c r="B129" s="90"/>
      <c r="D129" s="78"/>
      <c r="F129" s="91"/>
      <c r="G129" s="91"/>
      <c r="H129" s="78"/>
      <c r="K129" s="90"/>
      <c r="M129" s="91"/>
      <c r="O129" s="91"/>
      <c r="Q129" s="91"/>
    </row>
    <row r="130" spans="2:17" s="28" customFormat="1" ht="10.5" customHeight="1">
      <c r="B130" s="90"/>
      <c r="C130" s="93"/>
      <c r="D130" s="27"/>
      <c r="F130" s="91"/>
      <c r="G130" s="91"/>
      <c r="H130" s="78"/>
      <c r="I130" s="5"/>
      <c r="J130" s="5"/>
      <c r="K130" s="94"/>
      <c r="M130" s="91"/>
      <c r="O130" s="91"/>
      <c r="Q130" s="91"/>
    </row>
    <row r="131" spans="2:11" s="28" customFormat="1" ht="15" customHeight="1">
      <c r="B131" s="90"/>
      <c r="C131" s="93"/>
      <c r="D131" s="128"/>
      <c r="F131" s="91"/>
      <c r="G131" s="91"/>
      <c r="H131" s="27"/>
      <c r="K131" s="91"/>
    </row>
    <row r="132" spans="2:14" s="28" customFormat="1" ht="10.5" customHeight="1">
      <c r="B132" s="90"/>
      <c r="C132" s="93"/>
      <c r="D132" s="128"/>
      <c r="F132" s="91"/>
      <c r="G132" s="91"/>
      <c r="H132" s="128"/>
      <c r="K132" s="91"/>
      <c r="L132" s="126"/>
      <c r="M132" s="126"/>
      <c r="N132" s="126"/>
    </row>
    <row r="133" spans="2:14" s="28" customFormat="1" ht="10.5" customHeight="1">
      <c r="B133" s="91"/>
      <c r="C133" s="93"/>
      <c r="D133" s="128"/>
      <c r="F133" s="91"/>
      <c r="G133" s="91"/>
      <c r="H133" s="128"/>
      <c r="K133" s="91"/>
      <c r="L133" s="126"/>
      <c r="M133" s="126"/>
      <c r="N133" s="126"/>
    </row>
    <row r="134" spans="2:14" s="28" customFormat="1" ht="10.5" customHeight="1">
      <c r="B134" s="90"/>
      <c r="C134" s="93"/>
      <c r="D134" s="128"/>
      <c r="F134" s="91"/>
      <c r="G134" s="91"/>
      <c r="H134" s="128"/>
      <c r="K134" s="91"/>
      <c r="L134" s="78"/>
      <c r="M134" s="78"/>
      <c r="N134" s="78"/>
    </row>
    <row r="135" spans="2:14" s="28" customFormat="1" ht="12" customHeight="1">
      <c r="B135" s="90"/>
      <c r="C135" s="93"/>
      <c r="D135" s="128"/>
      <c r="F135" s="91"/>
      <c r="G135" s="91"/>
      <c r="H135" s="128"/>
      <c r="K135" s="91"/>
      <c r="L135" s="78"/>
      <c r="M135" s="78"/>
      <c r="N135" s="78"/>
    </row>
    <row r="136" spans="2:14" s="28" customFormat="1" ht="12" customHeight="1">
      <c r="B136" s="90"/>
      <c r="C136" s="93"/>
      <c r="D136" s="128"/>
      <c r="F136" s="91"/>
      <c r="G136" s="91"/>
      <c r="H136" s="128"/>
      <c r="K136" s="91"/>
      <c r="L136" s="24"/>
      <c r="M136" s="27"/>
      <c r="N136" s="24"/>
    </row>
    <row r="137" spans="1:14" s="28" customFormat="1" ht="12" customHeight="1">
      <c r="A137" s="5"/>
      <c r="B137" s="71"/>
      <c r="C137" s="93"/>
      <c r="D137" s="128"/>
      <c r="F137" s="91"/>
      <c r="G137" s="91"/>
      <c r="H137" s="128"/>
      <c r="K137" s="132"/>
      <c r="L137" s="89"/>
      <c r="M137" s="96"/>
      <c r="N137" s="89"/>
    </row>
    <row r="138" spans="2:14" s="28" customFormat="1" ht="12" customHeight="1">
      <c r="B138" s="91"/>
      <c r="C138" s="93"/>
      <c r="D138" s="128"/>
      <c r="F138" s="91"/>
      <c r="G138" s="91"/>
      <c r="H138" s="128"/>
      <c r="I138" s="126"/>
      <c r="J138" s="126"/>
      <c r="K138" s="126"/>
      <c r="L138" s="89"/>
      <c r="M138" s="97"/>
      <c r="N138" s="89"/>
    </row>
    <row r="139" spans="2:14" s="28" customFormat="1" ht="12" customHeight="1">
      <c r="B139" s="91"/>
      <c r="C139" s="93"/>
      <c r="D139" s="128"/>
      <c r="F139" s="91"/>
      <c r="G139" s="91"/>
      <c r="H139" s="128"/>
      <c r="I139" s="126"/>
      <c r="J139" s="126"/>
      <c r="K139" s="126"/>
      <c r="L139" s="89"/>
      <c r="M139" s="96"/>
      <c r="N139" s="89"/>
    </row>
    <row r="140" spans="2:14" s="28" customFormat="1" ht="12" customHeight="1">
      <c r="B140" s="91"/>
      <c r="C140" s="93"/>
      <c r="D140" s="128"/>
      <c r="F140" s="91"/>
      <c r="G140" s="91"/>
      <c r="H140" s="128"/>
      <c r="I140" s="78"/>
      <c r="J140" s="78"/>
      <c r="K140" s="78"/>
      <c r="L140" s="89"/>
      <c r="M140" s="96"/>
      <c r="N140" s="89"/>
    </row>
    <row r="141" spans="2:14" s="28" customFormat="1" ht="12" customHeight="1">
      <c r="B141" s="91"/>
      <c r="C141" s="93"/>
      <c r="D141" s="128"/>
      <c r="F141" s="91"/>
      <c r="G141" s="91"/>
      <c r="H141" s="128"/>
      <c r="I141" s="78"/>
      <c r="J141" s="78"/>
      <c r="K141" s="78"/>
      <c r="L141" s="89"/>
      <c r="M141" s="96"/>
      <c r="N141" s="89"/>
    </row>
    <row r="142" spans="2:14" s="28" customFormat="1" ht="12" customHeight="1">
      <c r="B142" s="91"/>
      <c r="C142" s="93"/>
      <c r="D142" s="128"/>
      <c r="F142" s="91"/>
      <c r="G142" s="91"/>
      <c r="H142" s="128"/>
      <c r="I142" s="27"/>
      <c r="J142" s="27"/>
      <c r="K142" s="24"/>
      <c r="L142" s="89"/>
      <c r="M142" s="97"/>
      <c r="N142" s="89"/>
    </row>
    <row r="143" spans="2:14" s="28" customFormat="1" ht="12" customHeight="1">
      <c r="B143" s="90"/>
      <c r="C143" s="93"/>
      <c r="D143" s="128"/>
      <c r="F143" s="91"/>
      <c r="G143" s="91"/>
      <c r="H143" s="128"/>
      <c r="I143" s="98"/>
      <c r="J143" s="26"/>
      <c r="K143" s="89"/>
      <c r="L143" s="89"/>
      <c r="M143" s="96"/>
      <c r="N143" s="89"/>
    </row>
    <row r="144" spans="4:14" s="28" customFormat="1" ht="12" customHeight="1">
      <c r="D144" s="128"/>
      <c r="F144" s="91"/>
      <c r="G144" s="91"/>
      <c r="H144" s="128"/>
      <c r="I144" s="98"/>
      <c r="J144" s="99"/>
      <c r="K144" s="89"/>
      <c r="L144" s="89"/>
      <c r="M144" s="96"/>
      <c r="N144" s="89"/>
    </row>
    <row r="145" spans="1:14" s="28" customFormat="1" ht="12" customHeight="1">
      <c r="A145" s="126"/>
      <c r="B145" s="126"/>
      <c r="C145" s="126"/>
      <c r="D145" s="128"/>
      <c r="F145" s="91"/>
      <c r="G145" s="91"/>
      <c r="H145" s="128"/>
      <c r="I145" s="88"/>
      <c r="J145" s="26"/>
      <c r="K145" s="89"/>
      <c r="L145" s="89"/>
      <c r="M145" s="96"/>
      <c r="N145" s="89"/>
    </row>
    <row r="146" spans="1:14" s="28" customFormat="1" ht="12" customHeight="1">
      <c r="A146" s="126"/>
      <c r="B146" s="126"/>
      <c r="C146" s="126"/>
      <c r="D146" s="128"/>
      <c r="F146" s="91"/>
      <c r="G146" s="91"/>
      <c r="H146" s="128"/>
      <c r="I146" s="88"/>
      <c r="J146" s="26"/>
      <c r="K146" s="89"/>
      <c r="L146" s="89"/>
      <c r="M146" s="96"/>
      <c r="N146" s="89"/>
    </row>
    <row r="147" spans="1:14" s="28" customFormat="1" ht="12" customHeight="1">
      <c r="A147" s="78"/>
      <c r="B147" s="78"/>
      <c r="C147" s="78"/>
      <c r="D147" s="128"/>
      <c r="F147" s="91"/>
      <c r="G147" s="91"/>
      <c r="H147" s="89"/>
      <c r="I147" s="88"/>
      <c r="J147" s="26"/>
      <c r="K147" s="89"/>
      <c r="L147" s="89"/>
      <c r="M147" s="96"/>
      <c r="N147" s="89"/>
    </row>
    <row r="148" spans="1:14" s="28" customFormat="1" ht="12" customHeight="1">
      <c r="A148" s="78"/>
      <c r="B148" s="78"/>
      <c r="C148" s="78"/>
      <c r="D148" s="71"/>
      <c r="H148" s="89"/>
      <c r="I148" s="98"/>
      <c r="J148" s="99"/>
      <c r="K148" s="89"/>
      <c r="L148" s="89"/>
      <c r="M148" s="96"/>
      <c r="N148" s="89"/>
    </row>
    <row r="149" spans="1:14" s="28" customFormat="1" ht="12" customHeight="1">
      <c r="A149" s="27"/>
      <c r="B149" s="27"/>
      <c r="C149" s="27"/>
      <c r="D149" s="71"/>
      <c r="E149" s="126"/>
      <c r="F149" s="126"/>
      <c r="G149" s="126"/>
      <c r="H149" s="100"/>
      <c r="I149" s="88"/>
      <c r="J149" s="26"/>
      <c r="K149" s="89"/>
      <c r="L149" s="89"/>
      <c r="M149" s="96"/>
      <c r="N149" s="89"/>
    </row>
    <row r="150" spans="2:14" s="28" customFormat="1" ht="12" customHeight="1">
      <c r="B150" s="27"/>
      <c r="C150" s="128"/>
      <c r="D150" s="134"/>
      <c r="E150" s="126"/>
      <c r="F150" s="126"/>
      <c r="G150" s="126"/>
      <c r="H150" s="127"/>
      <c r="I150" s="88"/>
      <c r="J150" s="26"/>
      <c r="K150" s="89"/>
      <c r="L150" s="89"/>
      <c r="M150" s="96"/>
      <c r="N150" s="89"/>
    </row>
    <row r="151" spans="2:14" s="28" customFormat="1" ht="12" customHeight="1">
      <c r="B151" s="27"/>
      <c r="C151" s="128"/>
      <c r="D151" s="134"/>
      <c r="E151" s="78"/>
      <c r="F151" s="78"/>
      <c r="G151" s="78"/>
      <c r="H151" s="127"/>
      <c r="I151" s="88"/>
      <c r="J151" s="26"/>
      <c r="K151" s="89"/>
      <c r="L151" s="134"/>
      <c r="M151" s="96"/>
      <c r="N151" s="134"/>
    </row>
    <row r="152" spans="2:14" s="28" customFormat="1" ht="12" customHeight="1">
      <c r="B152" s="27"/>
      <c r="C152" s="128"/>
      <c r="D152" s="134"/>
      <c r="E152" s="78"/>
      <c r="F152" s="78"/>
      <c r="G152" s="78"/>
      <c r="H152" s="127"/>
      <c r="I152" s="88"/>
      <c r="J152" s="26"/>
      <c r="K152" s="89"/>
      <c r="L152" s="134"/>
      <c r="M152" s="96"/>
      <c r="N152" s="134"/>
    </row>
    <row r="153" spans="2:14" s="28" customFormat="1" ht="12" customHeight="1">
      <c r="B153" s="27"/>
      <c r="C153" s="128"/>
      <c r="D153" s="134"/>
      <c r="E153" s="27"/>
      <c r="F153" s="24"/>
      <c r="G153" s="27"/>
      <c r="H153" s="127"/>
      <c r="I153" s="88"/>
      <c r="J153" s="26"/>
      <c r="K153" s="89"/>
      <c r="L153" s="134"/>
      <c r="M153" s="96"/>
      <c r="N153" s="134"/>
    </row>
    <row r="154" spans="2:14" s="28" customFormat="1" ht="12" customHeight="1">
      <c r="B154" s="27"/>
      <c r="C154" s="128"/>
      <c r="D154" s="134"/>
      <c r="E154" s="88"/>
      <c r="F154" s="95"/>
      <c r="G154" s="128"/>
      <c r="H154" s="127"/>
      <c r="I154" s="88"/>
      <c r="J154" s="26"/>
      <c r="K154" s="89"/>
      <c r="L154" s="87"/>
      <c r="M154" s="87"/>
      <c r="N154" s="87"/>
    </row>
    <row r="155" spans="2:14" s="28" customFormat="1" ht="12" customHeight="1">
      <c r="B155" s="27"/>
      <c r="C155" s="128"/>
      <c r="D155" s="134"/>
      <c r="E155" s="88"/>
      <c r="F155" s="95"/>
      <c r="G155" s="128"/>
      <c r="H155" s="127"/>
      <c r="I155" s="88"/>
      <c r="J155" s="26"/>
      <c r="K155" s="89"/>
      <c r="L155" s="87"/>
      <c r="M155" s="87"/>
      <c r="N155" s="87"/>
    </row>
    <row r="156" spans="2:14" s="28" customFormat="1" ht="12" customHeight="1">
      <c r="B156" s="27"/>
      <c r="C156" s="128"/>
      <c r="D156" s="134"/>
      <c r="E156" s="88"/>
      <c r="F156" s="95"/>
      <c r="G156" s="128"/>
      <c r="H156" s="127"/>
      <c r="I156" s="88"/>
      <c r="J156" s="26"/>
      <c r="K156" s="89"/>
      <c r="L156" s="85"/>
      <c r="N156" s="127"/>
    </row>
    <row r="157" spans="2:14" s="28" customFormat="1" ht="12" customHeight="1">
      <c r="B157" s="27"/>
      <c r="C157" s="128"/>
      <c r="D157" s="134"/>
      <c r="E157" s="88"/>
      <c r="F157" s="95"/>
      <c r="G157" s="128"/>
      <c r="H157" s="127"/>
      <c r="I157" s="88"/>
      <c r="J157" s="26"/>
      <c r="K157" s="134"/>
      <c r="L157" s="85"/>
      <c r="N157" s="127"/>
    </row>
    <row r="158" spans="2:14" s="28" customFormat="1" ht="12" customHeight="1">
      <c r="B158" s="27"/>
      <c r="C158" s="128"/>
      <c r="D158" s="134"/>
      <c r="E158" s="88"/>
      <c r="F158" s="95"/>
      <c r="G158" s="128"/>
      <c r="H158" s="127"/>
      <c r="I158" s="88"/>
      <c r="J158" s="26"/>
      <c r="K158" s="134"/>
      <c r="L158" s="85"/>
      <c r="N158" s="127"/>
    </row>
    <row r="159" spans="2:14" s="28" customFormat="1" ht="12" customHeight="1">
      <c r="B159" s="27"/>
      <c r="C159" s="128"/>
      <c r="D159" s="134"/>
      <c r="E159" s="88"/>
      <c r="F159" s="95"/>
      <c r="G159" s="128"/>
      <c r="H159" s="127"/>
      <c r="I159" s="88"/>
      <c r="J159" s="26"/>
      <c r="K159" s="134"/>
      <c r="L159" s="85"/>
      <c r="N159" s="127"/>
    </row>
    <row r="160" spans="2:14" s="28" customFormat="1" ht="12" customHeight="1">
      <c r="B160" s="27"/>
      <c r="C160" s="128"/>
      <c r="D160" s="134"/>
      <c r="E160" s="88"/>
      <c r="F160" s="95"/>
      <c r="G160" s="128"/>
      <c r="H160" s="127"/>
      <c r="I160" s="1922"/>
      <c r="J160" s="1922"/>
      <c r="K160" s="1922"/>
      <c r="L160" s="85"/>
      <c r="N160" s="127"/>
    </row>
    <row r="161" spans="2:14" s="28" customFormat="1" ht="12" customHeight="1">
      <c r="B161" s="27"/>
      <c r="C161" s="128"/>
      <c r="D161" s="134"/>
      <c r="E161" s="88"/>
      <c r="F161" s="95"/>
      <c r="G161" s="128"/>
      <c r="H161" s="127"/>
      <c r="I161" s="27"/>
      <c r="J161" s="27"/>
      <c r="K161" s="24"/>
      <c r="L161" s="85"/>
      <c r="N161" s="127"/>
    </row>
    <row r="162" spans="2:14" s="28" customFormat="1" ht="12" customHeight="1">
      <c r="B162" s="27"/>
      <c r="C162" s="128"/>
      <c r="D162" s="128"/>
      <c r="E162" s="88"/>
      <c r="F162" s="95"/>
      <c r="G162" s="128"/>
      <c r="H162" s="127"/>
      <c r="I162" s="102"/>
      <c r="J162" s="27"/>
      <c r="K162" s="128"/>
      <c r="L162" s="85"/>
      <c r="N162" s="127"/>
    </row>
    <row r="163" spans="2:14" s="28" customFormat="1" ht="12" customHeight="1">
      <c r="B163" s="27"/>
      <c r="C163" s="128"/>
      <c r="D163" s="71"/>
      <c r="E163" s="88"/>
      <c r="F163" s="95"/>
      <c r="G163" s="128"/>
      <c r="H163" s="127"/>
      <c r="I163" s="102"/>
      <c r="J163" s="27"/>
      <c r="K163" s="128"/>
      <c r="L163" s="85"/>
      <c r="N163" s="127"/>
    </row>
    <row r="164" spans="2:14" s="28" customFormat="1" ht="12" customHeight="1">
      <c r="B164" s="27"/>
      <c r="C164" s="128"/>
      <c r="D164" s="89"/>
      <c r="E164" s="88"/>
      <c r="F164" s="95"/>
      <c r="G164" s="128"/>
      <c r="H164" s="71"/>
      <c r="I164" s="102"/>
      <c r="J164" s="27"/>
      <c r="K164" s="128"/>
      <c r="L164" s="85"/>
      <c r="N164" s="127"/>
    </row>
    <row r="165" spans="2:14" s="28" customFormat="1" ht="12" customHeight="1">
      <c r="B165" s="27"/>
      <c r="C165" s="128"/>
      <c r="D165" s="89"/>
      <c r="E165" s="88"/>
      <c r="F165" s="95"/>
      <c r="G165" s="128"/>
      <c r="H165" s="89"/>
      <c r="I165" s="102"/>
      <c r="J165" s="27"/>
      <c r="K165" s="128"/>
      <c r="L165" s="85"/>
      <c r="N165" s="127"/>
    </row>
    <row r="166" spans="2:14" s="28" customFormat="1" ht="12" customHeight="1">
      <c r="B166" s="27"/>
      <c r="C166" s="128"/>
      <c r="D166" s="89"/>
      <c r="E166" s="88"/>
      <c r="F166" s="95"/>
      <c r="G166" s="128"/>
      <c r="H166" s="89"/>
      <c r="I166" s="102"/>
      <c r="J166" s="27"/>
      <c r="K166" s="128"/>
      <c r="L166" s="85"/>
      <c r="N166" s="127"/>
    </row>
    <row r="167" spans="1:14" s="28" customFormat="1" ht="12" customHeight="1">
      <c r="A167" s="1922"/>
      <c r="B167" s="1922"/>
      <c r="C167" s="1922"/>
      <c r="D167" s="89"/>
      <c r="E167" s="88"/>
      <c r="F167" s="95"/>
      <c r="G167" s="128"/>
      <c r="H167" s="89"/>
      <c r="I167" s="102"/>
      <c r="J167" s="27"/>
      <c r="K167" s="128"/>
      <c r="L167" s="85"/>
      <c r="N167" s="127"/>
    </row>
    <row r="168" spans="1:14" s="28" customFormat="1" ht="12" customHeight="1">
      <c r="A168" s="71"/>
      <c r="B168" s="27"/>
      <c r="C168" s="71"/>
      <c r="D168" s="89"/>
      <c r="E168" s="88"/>
      <c r="F168" s="95"/>
      <c r="G168" s="128"/>
      <c r="H168" s="89"/>
      <c r="I168" s="102"/>
      <c r="J168" s="27"/>
      <c r="K168" s="128"/>
      <c r="L168" s="85"/>
      <c r="N168" s="127"/>
    </row>
    <row r="169" spans="1:14" s="28" customFormat="1" ht="15.75" customHeight="1">
      <c r="A169" s="102"/>
      <c r="B169" s="27"/>
      <c r="C169" s="134"/>
      <c r="D169" s="71"/>
      <c r="E169" s="88"/>
      <c r="F169" s="95"/>
      <c r="G169" s="89"/>
      <c r="H169" s="127"/>
      <c r="I169" s="102"/>
      <c r="J169" s="27"/>
      <c r="K169" s="128"/>
      <c r="L169" s="85"/>
      <c r="N169" s="127"/>
    </row>
    <row r="170" spans="1:14" s="28" customFormat="1" ht="12" customHeight="1">
      <c r="A170" s="102"/>
      <c r="B170" s="27"/>
      <c r="C170" s="134"/>
      <c r="E170" s="88"/>
      <c r="F170" s="95"/>
      <c r="G170" s="89"/>
      <c r="H170" s="71"/>
      <c r="I170" s="102"/>
      <c r="J170" s="27"/>
      <c r="K170" s="128"/>
      <c r="L170" s="85"/>
      <c r="N170" s="127"/>
    </row>
    <row r="171" spans="1:14" s="28" customFormat="1" ht="12" customHeight="1">
      <c r="A171" s="102"/>
      <c r="B171" s="27"/>
      <c r="C171" s="134"/>
      <c r="E171" s="2006"/>
      <c r="F171" s="2006"/>
      <c r="G171" s="2006"/>
      <c r="H171" s="127"/>
      <c r="I171" s="102"/>
      <c r="J171" s="27"/>
      <c r="K171" s="128"/>
      <c r="L171" s="85"/>
      <c r="N171" s="127"/>
    </row>
    <row r="172" spans="1:14" s="28" customFormat="1" ht="12" customHeight="1">
      <c r="A172" s="102"/>
      <c r="B172" s="27"/>
      <c r="C172" s="134"/>
      <c r="E172" s="101"/>
      <c r="F172" s="85"/>
      <c r="G172" s="127"/>
      <c r="H172" s="127"/>
      <c r="I172" s="102"/>
      <c r="J172" s="27"/>
      <c r="K172" s="128"/>
      <c r="L172" s="85"/>
      <c r="N172" s="127"/>
    </row>
    <row r="173" spans="1:14" s="28" customFormat="1" ht="12" customHeight="1">
      <c r="A173" s="102"/>
      <c r="B173" s="27"/>
      <c r="C173" s="134"/>
      <c r="E173" s="101"/>
      <c r="F173" s="85"/>
      <c r="G173" s="127"/>
      <c r="H173" s="127"/>
      <c r="I173" s="102"/>
      <c r="J173" s="27"/>
      <c r="K173" s="128"/>
      <c r="L173" s="85"/>
      <c r="N173" s="127"/>
    </row>
    <row r="174" spans="1:14" s="28" customFormat="1" ht="12" customHeight="1">
      <c r="A174" s="102"/>
      <c r="B174" s="27"/>
      <c r="C174" s="134"/>
      <c r="E174" s="101"/>
      <c r="F174" s="85"/>
      <c r="G174" s="127"/>
      <c r="H174" s="127"/>
      <c r="I174" s="102"/>
      <c r="J174" s="27"/>
      <c r="K174" s="128"/>
      <c r="L174" s="85"/>
      <c r="N174" s="127"/>
    </row>
    <row r="175" spans="1:14" s="28" customFormat="1" ht="28.5" customHeight="1">
      <c r="A175" s="102"/>
      <c r="B175" s="27"/>
      <c r="C175" s="134"/>
      <c r="E175" s="101"/>
      <c r="F175" s="85"/>
      <c r="G175" s="127"/>
      <c r="H175" s="127"/>
      <c r="I175" s="71"/>
      <c r="J175" s="71"/>
      <c r="K175" s="71"/>
      <c r="L175" s="85"/>
      <c r="N175" s="127"/>
    </row>
    <row r="176" spans="1:14" s="28" customFormat="1" ht="10.5" customHeight="1">
      <c r="A176" s="102"/>
      <c r="B176" s="27"/>
      <c r="C176" s="134"/>
      <c r="E176" s="101"/>
      <c r="F176" s="85"/>
      <c r="G176" s="127"/>
      <c r="H176" s="127"/>
      <c r="I176" s="102"/>
      <c r="J176" s="27"/>
      <c r="K176" s="89"/>
      <c r="L176" s="85"/>
      <c r="N176" s="127"/>
    </row>
    <row r="177" spans="1:14" s="28" customFormat="1" ht="10.5" customHeight="1">
      <c r="A177" s="102"/>
      <c r="B177" s="27"/>
      <c r="C177" s="134"/>
      <c r="D177" s="128"/>
      <c r="E177" s="101"/>
      <c r="F177" s="85"/>
      <c r="G177" s="127"/>
      <c r="H177" s="127"/>
      <c r="I177" s="102"/>
      <c r="J177" s="27"/>
      <c r="K177" s="89"/>
      <c r="L177" s="85"/>
      <c r="N177" s="127"/>
    </row>
    <row r="178" spans="1:14" s="28" customFormat="1" ht="10.5" customHeight="1">
      <c r="A178" s="102"/>
      <c r="B178" s="27"/>
      <c r="C178" s="134"/>
      <c r="D178" s="128"/>
      <c r="E178" s="101"/>
      <c r="F178" s="85"/>
      <c r="G178" s="127"/>
      <c r="H178" s="127"/>
      <c r="I178" s="102"/>
      <c r="J178" s="27"/>
      <c r="K178" s="89"/>
      <c r="L178" s="85"/>
      <c r="N178" s="127"/>
    </row>
    <row r="179" spans="1:14" s="28" customFormat="1" ht="10.5" customHeight="1">
      <c r="A179" s="102"/>
      <c r="B179" s="27"/>
      <c r="C179" s="134"/>
      <c r="D179" s="128"/>
      <c r="E179" s="101"/>
      <c r="F179" s="85"/>
      <c r="G179" s="127"/>
      <c r="H179" s="127"/>
      <c r="I179" s="102"/>
      <c r="J179" s="27"/>
      <c r="K179" s="89"/>
      <c r="L179" s="85"/>
      <c r="N179" s="127"/>
    </row>
    <row r="180" spans="1:14" s="28" customFormat="1" ht="10.5" customHeight="1">
      <c r="A180" s="102"/>
      <c r="B180" s="27"/>
      <c r="C180" s="134"/>
      <c r="D180" s="128"/>
      <c r="E180" s="101"/>
      <c r="F180" s="85"/>
      <c r="G180" s="127"/>
      <c r="H180" s="127"/>
      <c r="I180" s="102"/>
      <c r="J180" s="27"/>
      <c r="K180" s="128"/>
      <c r="L180" s="85"/>
      <c r="N180" s="127"/>
    </row>
    <row r="181" spans="1:14" s="28" customFormat="1" ht="10.5" customHeight="1">
      <c r="A181" s="102"/>
      <c r="B181" s="27"/>
      <c r="C181" s="128"/>
      <c r="D181" s="128"/>
      <c r="E181" s="101"/>
      <c r="F181" s="85"/>
      <c r="G181" s="127"/>
      <c r="H181" s="127"/>
      <c r="I181" s="71"/>
      <c r="J181" s="71"/>
      <c r="K181" s="71"/>
      <c r="L181" s="85"/>
      <c r="N181" s="127"/>
    </row>
    <row r="182" spans="1:14" s="28" customFormat="1" ht="10.5" customHeight="1">
      <c r="A182" s="71"/>
      <c r="B182" s="71"/>
      <c r="C182" s="71"/>
      <c r="D182" s="128"/>
      <c r="E182" s="101"/>
      <c r="F182" s="85"/>
      <c r="G182" s="127"/>
      <c r="H182" s="127"/>
      <c r="I182" s="102"/>
      <c r="J182" s="27"/>
      <c r="K182" s="128"/>
      <c r="L182" s="85"/>
      <c r="N182" s="127"/>
    </row>
    <row r="183" spans="1:14" s="28" customFormat="1" ht="10.5" customHeight="1">
      <c r="A183" s="102"/>
      <c r="B183" s="27"/>
      <c r="C183" s="89"/>
      <c r="D183" s="128"/>
      <c r="E183" s="101"/>
      <c r="F183" s="85"/>
      <c r="G183" s="127"/>
      <c r="H183" s="127"/>
      <c r="I183" s="102"/>
      <c r="J183" s="27"/>
      <c r="K183" s="128"/>
      <c r="L183" s="85"/>
      <c r="N183" s="127"/>
    </row>
    <row r="184" spans="1:14" s="28" customFormat="1" ht="10.5" customHeight="1">
      <c r="A184" s="102"/>
      <c r="B184" s="27"/>
      <c r="C184" s="89"/>
      <c r="D184" s="128"/>
      <c r="E184" s="101"/>
      <c r="F184" s="85"/>
      <c r="G184" s="127"/>
      <c r="H184" s="127"/>
      <c r="I184" s="102"/>
      <c r="J184" s="27"/>
      <c r="K184" s="128"/>
      <c r="L184" s="85"/>
      <c r="N184" s="127"/>
    </row>
    <row r="185" spans="1:14" s="28" customFormat="1" ht="10.5" customHeight="1">
      <c r="A185" s="102"/>
      <c r="B185" s="27"/>
      <c r="C185" s="89"/>
      <c r="D185" s="128"/>
      <c r="E185" s="101"/>
      <c r="F185" s="85"/>
      <c r="G185" s="127"/>
      <c r="H185" s="127"/>
      <c r="I185" s="102"/>
      <c r="J185" s="27"/>
      <c r="K185" s="128"/>
      <c r="L185" s="85"/>
      <c r="N185" s="127"/>
    </row>
    <row r="186" spans="1:14" s="28" customFormat="1" ht="10.5" customHeight="1">
      <c r="A186" s="102"/>
      <c r="B186" s="27"/>
      <c r="C186" s="89"/>
      <c r="D186" s="128"/>
      <c r="E186" s="71"/>
      <c r="F186" s="71"/>
      <c r="G186" s="71"/>
      <c r="H186" s="127"/>
      <c r="I186" s="102"/>
      <c r="J186" s="27"/>
      <c r="K186" s="128"/>
      <c r="L186" s="85"/>
      <c r="N186" s="127"/>
    </row>
    <row r="187" spans="1:14" s="28" customFormat="1" ht="10.5" customHeight="1">
      <c r="A187" s="102"/>
      <c r="B187" s="27"/>
      <c r="C187" s="89"/>
      <c r="D187" s="27"/>
      <c r="E187" s="102"/>
      <c r="F187" s="132"/>
      <c r="G187" s="89"/>
      <c r="H187" s="127"/>
      <c r="I187" s="102"/>
      <c r="J187" s="27"/>
      <c r="K187" s="128"/>
      <c r="L187" s="85"/>
      <c r="N187" s="127"/>
    </row>
    <row r="188" spans="1:14" s="28" customFormat="1" ht="10.5" customHeight="1">
      <c r="A188" s="71"/>
      <c r="B188" s="71"/>
      <c r="C188" s="71"/>
      <c r="D188" s="71"/>
      <c r="E188" s="102"/>
      <c r="F188" s="132"/>
      <c r="G188" s="89"/>
      <c r="H188" s="27"/>
      <c r="I188" s="102"/>
      <c r="J188" s="27"/>
      <c r="K188" s="128"/>
      <c r="L188" s="85"/>
      <c r="N188" s="127"/>
    </row>
    <row r="189" spans="1:14" s="28" customFormat="1" ht="10.5" customHeight="1">
      <c r="A189" s="5"/>
      <c r="D189" s="102"/>
      <c r="E189" s="102"/>
      <c r="F189" s="132"/>
      <c r="G189" s="89"/>
      <c r="H189" s="71"/>
      <c r="I189" s="102"/>
      <c r="J189" s="27"/>
      <c r="K189" s="128"/>
      <c r="L189" s="85"/>
      <c r="N189" s="127"/>
    </row>
    <row r="190" spans="4:14" s="28" customFormat="1" ht="10.5" customHeight="1">
      <c r="D190" s="102"/>
      <c r="E190" s="102"/>
      <c r="F190" s="132"/>
      <c r="G190" s="89"/>
      <c r="I190" s="102"/>
      <c r="J190" s="27"/>
      <c r="K190" s="128"/>
      <c r="L190" s="85"/>
      <c r="N190" s="127"/>
    </row>
    <row r="191" spans="4:14" s="28" customFormat="1" ht="10.5" customHeight="1">
      <c r="D191" s="102"/>
      <c r="E191" s="101"/>
      <c r="F191" s="85"/>
      <c r="G191" s="127"/>
      <c r="H191" s="71"/>
      <c r="I191" s="102"/>
      <c r="J191" s="27"/>
      <c r="K191" s="128"/>
      <c r="L191" s="85"/>
      <c r="N191" s="127"/>
    </row>
    <row r="192" spans="4:14" s="28" customFormat="1" ht="10.5" customHeight="1">
      <c r="D192" s="102"/>
      <c r="E192" s="71"/>
      <c r="F192" s="71"/>
      <c r="G192" s="71"/>
      <c r="I192" s="102"/>
      <c r="J192" s="27"/>
      <c r="K192" s="128"/>
      <c r="L192" s="85"/>
      <c r="N192" s="127"/>
    </row>
    <row r="193" spans="4:14" s="28" customFormat="1" ht="10.5" customHeight="1">
      <c r="D193" s="102"/>
      <c r="E193" s="101"/>
      <c r="F193" s="85"/>
      <c r="G193" s="127"/>
      <c r="I193" s="102"/>
      <c r="J193" s="27"/>
      <c r="K193" s="128"/>
      <c r="L193" s="85"/>
      <c r="N193" s="127"/>
    </row>
    <row r="194" spans="4:14" s="28" customFormat="1" ht="10.5" customHeight="1">
      <c r="D194" s="102"/>
      <c r="E194" s="101"/>
      <c r="F194" s="85"/>
      <c r="G194" s="127"/>
      <c r="I194" s="102"/>
      <c r="J194" s="27"/>
      <c r="K194" s="128"/>
      <c r="L194" s="71"/>
      <c r="M194" s="71"/>
      <c r="N194" s="71"/>
    </row>
    <row r="195" spans="4:14" ht="9.75" customHeight="1" hidden="1">
      <c r="D195" s="102"/>
      <c r="E195" s="101"/>
      <c r="F195" s="85"/>
      <c r="G195" s="127"/>
      <c r="I195" s="102"/>
      <c r="J195" s="27"/>
      <c r="K195" s="128"/>
      <c r="L195" s="27"/>
      <c r="M195" s="71"/>
      <c r="N195" s="89"/>
    </row>
    <row r="196" spans="1:14" ht="9.75" customHeight="1" hidden="1">
      <c r="A196" s="102"/>
      <c r="B196" s="27"/>
      <c r="C196" s="128"/>
      <c r="D196" s="102"/>
      <c r="E196" s="101"/>
      <c r="F196" s="85"/>
      <c r="G196" s="127"/>
      <c r="I196" s="102"/>
      <c r="J196" s="27"/>
      <c r="K196" s="128"/>
      <c r="L196" s="27"/>
      <c r="M196" s="71"/>
      <c r="N196" s="89"/>
    </row>
    <row r="197" spans="1:14" ht="9.75" customHeight="1" hidden="1">
      <c r="A197" s="102"/>
      <c r="B197" s="27"/>
      <c r="C197" s="128"/>
      <c r="D197" s="102"/>
      <c r="E197" s="101"/>
      <c r="F197" s="85"/>
      <c r="G197" s="127"/>
      <c r="I197" s="102"/>
      <c r="J197" s="27"/>
      <c r="K197" s="128"/>
      <c r="L197" s="132"/>
      <c r="M197" s="27"/>
      <c r="N197" s="89"/>
    </row>
    <row r="198" spans="1:14" ht="9.75" customHeight="1" hidden="1">
      <c r="A198" s="102"/>
      <c r="B198" s="27"/>
      <c r="C198" s="128"/>
      <c r="D198" s="102"/>
      <c r="E198" s="101"/>
      <c r="F198" s="85"/>
      <c r="G198" s="127"/>
      <c r="I198" s="102"/>
      <c r="J198" s="27"/>
      <c r="K198" s="128"/>
      <c r="L198" s="132"/>
      <c r="M198" s="27"/>
      <c r="N198" s="89"/>
    </row>
    <row r="199" spans="1:14" ht="9.75" customHeight="1" hidden="1">
      <c r="A199" s="102"/>
      <c r="B199" s="27"/>
      <c r="C199" s="128"/>
      <c r="D199" s="102"/>
      <c r="E199" s="101"/>
      <c r="F199" s="85"/>
      <c r="G199" s="127"/>
      <c r="I199" s="27"/>
      <c r="J199" s="27"/>
      <c r="K199" s="28"/>
      <c r="L199" s="132"/>
      <c r="M199" s="27"/>
      <c r="N199" s="89"/>
    </row>
    <row r="200" spans="1:14" ht="9.75" customHeight="1" hidden="1">
      <c r="A200" s="102"/>
      <c r="B200" s="27"/>
      <c r="C200" s="128"/>
      <c r="D200" s="102"/>
      <c r="E200" s="101"/>
      <c r="F200" s="85"/>
      <c r="G200" s="127"/>
      <c r="I200" s="71"/>
      <c r="J200" s="71"/>
      <c r="K200" s="71"/>
      <c r="L200" s="132"/>
      <c r="M200" s="27"/>
      <c r="N200" s="89"/>
    </row>
    <row r="201" spans="1:14" ht="12" customHeight="1" hidden="1">
      <c r="A201" s="102"/>
      <c r="B201" s="27"/>
      <c r="C201" s="128"/>
      <c r="D201" s="102"/>
      <c r="E201" s="101"/>
      <c r="F201" s="85"/>
      <c r="G201" s="127"/>
      <c r="I201" s="102"/>
      <c r="J201" s="102"/>
      <c r="K201" s="102"/>
      <c r="L201" s="132"/>
      <c r="M201" s="27"/>
      <c r="N201" s="89"/>
    </row>
    <row r="202" spans="1:14" ht="9" customHeight="1" hidden="1">
      <c r="A202" s="102"/>
      <c r="B202" s="27"/>
      <c r="C202" s="128"/>
      <c r="D202" s="71"/>
      <c r="E202" s="101"/>
      <c r="F202" s="85"/>
      <c r="G202" s="127"/>
      <c r="I202" s="102"/>
      <c r="J202" s="102"/>
      <c r="K202" s="102"/>
      <c r="L202" s="132"/>
      <c r="M202" s="27"/>
      <c r="N202" s="89"/>
    </row>
    <row r="203" spans="1:14" ht="9" customHeight="1" hidden="1">
      <c r="A203" s="102"/>
      <c r="B203" s="27"/>
      <c r="C203" s="128"/>
      <c r="D203" s="71"/>
      <c r="E203" s="101"/>
      <c r="F203" s="85"/>
      <c r="G203" s="127"/>
      <c r="H203" s="71"/>
      <c r="I203" s="102"/>
      <c r="J203" s="102"/>
      <c r="K203" s="102"/>
      <c r="L203" s="132"/>
      <c r="M203" s="27"/>
      <c r="N203" s="89"/>
    </row>
    <row r="204" spans="1:14" ht="9" customHeight="1" hidden="1">
      <c r="A204" s="102"/>
      <c r="B204" s="27"/>
      <c r="C204" s="128"/>
      <c r="D204" s="27"/>
      <c r="E204" s="101"/>
      <c r="F204" s="85"/>
      <c r="G204" s="127"/>
      <c r="H204" s="71"/>
      <c r="I204" s="102"/>
      <c r="J204" s="102"/>
      <c r="K204" s="102"/>
      <c r="L204" s="132"/>
      <c r="M204" s="27"/>
      <c r="N204" s="89"/>
    </row>
    <row r="205" spans="1:14" ht="9" customHeight="1" hidden="1">
      <c r="A205" s="102"/>
      <c r="B205" s="27"/>
      <c r="C205" s="128"/>
      <c r="E205" s="101"/>
      <c r="F205" s="85"/>
      <c r="G205" s="127"/>
      <c r="H205" s="71"/>
      <c r="I205" s="102"/>
      <c r="J205" s="102"/>
      <c r="K205" s="102"/>
      <c r="L205" s="132"/>
      <c r="M205" s="27"/>
      <c r="N205" s="89"/>
    </row>
    <row r="206" spans="1:14" ht="0" customHeight="1" hidden="1">
      <c r="A206" s="102"/>
      <c r="B206" s="27"/>
      <c r="C206" s="27"/>
      <c r="E206" s="101"/>
      <c r="F206" s="85"/>
      <c r="G206" s="127"/>
      <c r="I206" s="102"/>
      <c r="J206" s="102"/>
      <c r="K206" s="102"/>
      <c r="L206" s="132"/>
      <c r="M206" s="27"/>
      <c r="N206" s="89"/>
    </row>
    <row r="207" spans="1:14" ht="0" customHeight="1" hidden="1">
      <c r="A207" s="102"/>
      <c r="B207" s="71"/>
      <c r="C207" s="71"/>
      <c r="E207" s="101"/>
      <c r="F207" s="85"/>
      <c r="G207" s="127"/>
      <c r="I207" s="102"/>
      <c r="J207" s="102"/>
      <c r="K207" s="102"/>
      <c r="L207" s="132"/>
      <c r="M207" s="27"/>
      <c r="N207" s="89"/>
    </row>
    <row r="208" spans="1:14" ht="0" customHeight="1" hidden="1">
      <c r="A208" s="102"/>
      <c r="B208" s="27"/>
      <c r="C208" s="102"/>
      <c r="E208" s="101"/>
      <c r="F208" s="85"/>
      <c r="G208" s="127"/>
      <c r="I208" s="102"/>
      <c r="J208" s="102"/>
      <c r="K208" s="102"/>
      <c r="L208" s="71"/>
      <c r="M208" s="71"/>
      <c r="N208" s="71"/>
    </row>
    <row r="209" spans="1:14" ht="0" customHeight="1" hidden="1">
      <c r="A209" s="102"/>
      <c r="B209" s="27"/>
      <c r="C209" s="102"/>
      <c r="E209" s="101"/>
      <c r="F209" s="85"/>
      <c r="G209" s="127"/>
      <c r="I209" s="102"/>
      <c r="J209" s="102"/>
      <c r="K209" s="102"/>
      <c r="L209" s="71"/>
      <c r="M209" s="71"/>
      <c r="N209" s="71"/>
    </row>
    <row r="210" spans="1:14" ht="0" customHeight="1" hidden="1">
      <c r="A210" s="102"/>
      <c r="B210" s="27"/>
      <c r="C210" s="102"/>
      <c r="E210" s="27"/>
      <c r="F210" s="27"/>
      <c r="G210" s="27"/>
      <c r="I210" s="102"/>
      <c r="J210" s="102"/>
      <c r="K210" s="102"/>
      <c r="L210" s="71"/>
      <c r="M210" s="71"/>
      <c r="N210" s="71"/>
    </row>
    <row r="211" spans="1:11" ht="0" customHeight="1" hidden="1">
      <c r="A211" s="102"/>
      <c r="B211" s="27"/>
      <c r="C211" s="102"/>
      <c r="E211" s="71"/>
      <c r="F211" s="71"/>
      <c r="G211" s="71"/>
      <c r="I211" s="102"/>
      <c r="J211" s="102"/>
      <c r="K211" s="102"/>
    </row>
    <row r="212" spans="1:11" ht="0" customHeight="1" hidden="1">
      <c r="A212" s="102"/>
      <c r="B212" s="27"/>
      <c r="C212" s="102"/>
      <c r="E212" s="128"/>
      <c r="I212" s="102"/>
      <c r="J212" s="102"/>
      <c r="K212" s="102"/>
    </row>
    <row r="213" spans="1:11" ht="0" customHeight="1" hidden="1">
      <c r="A213" s="102"/>
      <c r="B213" s="27"/>
      <c r="C213" s="102"/>
      <c r="E213" s="128"/>
      <c r="F213" s="71"/>
      <c r="G213" s="71"/>
      <c r="I213" s="102"/>
      <c r="J213" s="102"/>
      <c r="K213" s="102"/>
    </row>
    <row r="214" spans="1:11" ht="0" customHeight="1" hidden="1">
      <c r="A214" s="102"/>
      <c r="B214" s="27"/>
      <c r="C214" s="102"/>
      <c r="E214" s="128"/>
      <c r="I214" s="71"/>
      <c r="J214" s="71"/>
      <c r="K214" s="71"/>
    </row>
    <row r="215" spans="1:11" ht="0" customHeight="1" hidden="1">
      <c r="A215" s="102"/>
      <c r="B215" s="27"/>
      <c r="C215" s="102"/>
      <c r="E215" s="128"/>
      <c r="I215" s="71"/>
      <c r="J215" s="71"/>
      <c r="K215" s="71"/>
    </row>
    <row r="216" spans="1:11" ht="0" customHeight="1" hidden="1">
      <c r="A216" s="102"/>
      <c r="B216" s="27"/>
      <c r="C216" s="102"/>
      <c r="E216" s="128"/>
      <c r="I216" s="71"/>
      <c r="J216" s="71"/>
      <c r="K216" s="71"/>
    </row>
    <row r="217" spans="1:5" ht="0" customHeight="1" hidden="1">
      <c r="A217" s="102"/>
      <c r="B217" s="27"/>
      <c r="C217" s="102"/>
      <c r="E217" s="128"/>
    </row>
    <row r="218" spans="1:5" ht="0" customHeight="1" hidden="1">
      <c r="A218" s="102"/>
      <c r="B218" s="27"/>
      <c r="C218" s="102"/>
      <c r="E218" s="128"/>
    </row>
    <row r="219" spans="1:5" ht="0" customHeight="1" hidden="1">
      <c r="A219" s="102"/>
      <c r="B219" s="27"/>
      <c r="C219" s="102"/>
      <c r="E219" s="128"/>
    </row>
    <row r="220" spans="1:5" ht="0" customHeight="1" hidden="1">
      <c r="A220" s="102"/>
      <c r="B220" s="27"/>
      <c r="C220" s="102"/>
      <c r="E220" s="128"/>
    </row>
    <row r="221" spans="1:5" ht="0" customHeight="1" hidden="1">
      <c r="A221" s="71"/>
      <c r="B221" s="71"/>
      <c r="C221" s="71"/>
      <c r="E221" s="128"/>
    </row>
    <row r="222" spans="1:5" ht="0" customHeight="1" hidden="1">
      <c r="A222" s="71"/>
      <c r="B222" s="71"/>
      <c r="C222" s="71"/>
      <c r="E222" s="128"/>
    </row>
    <row r="223" spans="1:5" ht="0" customHeight="1" hidden="1">
      <c r="A223" s="5"/>
      <c r="B223" s="27"/>
      <c r="C223" s="27"/>
      <c r="E223" s="128"/>
    </row>
    <row r="224" ht="0" customHeight="1" hidden="1">
      <c r="E224" s="128"/>
    </row>
    <row r="225" spans="5:7" ht="0" customHeight="1" hidden="1">
      <c r="E225" s="71"/>
      <c r="F225" s="71"/>
      <c r="G225" s="71"/>
    </row>
    <row r="226" spans="5:7" ht="0" customHeight="1" hidden="1">
      <c r="E226" s="71"/>
      <c r="F226" s="71"/>
      <c r="G226" s="71"/>
    </row>
    <row r="227" spans="5:7" ht="0" customHeight="1" hidden="1">
      <c r="E227" s="103"/>
      <c r="F227" s="71"/>
      <c r="G227" s="71"/>
    </row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</sheetData>
  <sheetProtection/>
  <mergeCells count="24">
    <mergeCell ref="A2:K2"/>
    <mergeCell ref="A6:N6"/>
    <mergeCell ref="A7:N7"/>
    <mergeCell ref="A81:C81"/>
    <mergeCell ref="A39:K39"/>
    <mergeCell ref="F4:P4"/>
    <mergeCell ref="A78:A79"/>
    <mergeCell ref="A5:G5"/>
    <mergeCell ref="E48:G48"/>
    <mergeCell ref="E49:G49"/>
    <mergeCell ref="I14:K15"/>
    <mergeCell ref="A49:C49"/>
    <mergeCell ref="A68:C69"/>
    <mergeCell ref="A40:K40"/>
    <mergeCell ref="I28:K29"/>
    <mergeCell ref="I84:K84"/>
    <mergeCell ref="I71:K71"/>
    <mergeCell ref="E171:G171"/>
    <mergeCell ref="I160:K160"/>
    <mergeCell ref="A167:C167"/>
    <mergeCell ref="F105:G105"/>
    <mergeCell ref="A80:C80"/>
    <mergeCell ref="I98:K98"/>
    <mergeCell ref="A88:K88"/>
  </mergeCells>
  <printOptions horizontalCentered="1" verticalCentered="1"/>
  <pageMargins left="0" right="0" top="0" bottom="0" header="0" footer="0"/>
  <pageSetup horizontalDpi="600" verticalDpi="600" orientation="portrait" paperSize="9" scale="64" r:id="rId1"/>
  <headerFooter alignWithMargins="0">
    <oddFooter>&amp;R стр. 6 из 8</oddFooter>
  </headerFooter>
  <rowBreaks count="1" manualBreakCount="1">
    <brk id="88" max="255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191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9" customHeight="1"/>
  <cols>
    <col min="1" max="1" width="22.625" style="1404" customWidth="1"/>
    <col min="2" max="2" width="11.125" style="1404" customWidth="1"/>
    <col min="3" max="3" width="12.25390625" style="1404" customWidth="1"/>
    <col min="4" max="4" width="11.625" style="1404" customWidth="1"/>
    <col min="5" max="5" width="17.625" style="1609" customWidth="1"/>
    <col min="6" max="6" width="5.375" style="8" hidden="1" customWidth="1"/>
    <col min="7" max="7" width="29.25390625" style="1404" customWidth="1"/>
    <col min="8" max="8" width="9.375" style="1404" customWidth="1"/>
    <col min="9" max="9" width="8.375" style="1404" customWidth="1"/>
    <col min="10" max="10" width="9.875" style="1404" customWidth="1"/>
    <col min="11" max="11" width="9.875" style="1609" customWidth="1"/>
    <col min="12" max="12" width="0.12890625" style="1404" customWidth="1"/>
    <col min="13" max="13" width="9.125" style="1404" hidden="1" customWidth="1"/>
    <col min="14" max="14" width="8.875" style="8" customWidth="1"/>
    <col min="15" max="22" width="9.125" style="8" customWidth="1"/>
    <col min="23" max="16384" width="9.125" style="1404" customWidth="1"/>
  </cols>
  <sheetData>
    <row r="1" spans="1:11" ht="14.25" customHeight="1">
      <c r="A1" s="2025" t="s">
        <v>2716</v>
      </c>
      <c r="B1" s="2025"/>
      <c r="C1" s="2025"/>
      <c r="D1" s="2025"/>
      <c r="E1" s="2025"/>
      <c r="F1" s="2025"/>
      <c r="G1" s="2025"/>
      <c r="H1" s="2025"/>
      <c r="I1" s="2025"/>
      <c r="J1" s="2025"/>
      <c r="K1" s="2025"/>
    </row>
    <row r="2" spans="1:22" s="1405" customFormat="1" ht="13.5" customHeight="1">
      <c r="A2" s="2026" t="s">
        <v>75</v>
      </c>
      <c r="B2" s="2026"/>
      <c r="C2" s="2026"/>
      <c r="D2" s="2026"/>
      <c r="E2" s="2026"/>
      <c r="F2" s="2026"/>
      <c r="G2" s="2026"/>
      <c r="H2" s="2026"/>
      <c r="I2" s="2026"/>
      <c r="J2" s="2026"/>
      <c r="K2" s="2026"/>
      <c r="N2" s="1406"/>
      <c r="O2" s="1406"/>
      <c r="P2" s="1406"/>
      <c r="Q2" s="1406"/>
      <c r="R2" s="1406"/>
      <c r="S2" s="1406"/>
      <c r="T2" s="1406"/>
      <c r="U2" s="1406"/>
      <c r="V2" s="1406"/>
    </row>
    <row r="3" spans="1:22" s="1418" customFormat="1" ht="13.5" customHeight="1" thickBot="1">
      <c r="A3" s="1407" t="s">
        <v>368</v>
      </c>
      <c r="B3" s="1408"/>
      <c r="C3" s="1409"/>
      <c r="D3" s="1410"/>
      <c r="E3" s="12"/>
      <c r="F3" s="1411" t="s">
        <v>2717</v>
      </c>
      <c r="G3" s="1405" t="s">
        <v>2718</v>
      </c>
      <c r="H3" s="1408"/>
      <c r="I3" s="1412"/>
      <c r="J3" s="1413"/>
      <c r="K3" s="1414"/>
      <c r="L3" s="1415"/>
      <c r="M3" s="1415"/>
      <c r="N3" s="1416"/>
      <c r="O3" s="1417"/>
      <c r="P3" s="1417"/>
      <c r="Q3" s="1417"/>
      <c r="R3" s="1417"/>
      <c r="S3" s="1417"/>
      <c r="T3" s="1417"/>
      <c r="U3" s="1417"/>
      <c r="V3" s="1417"/>
    </row>
    <row r="4" spans="1:21" ht="12.75" customHeight="1" thickBot="1" thickTop="1">
      <c r="A4" s="2027" t="s">
        <v>2719</v>
      </c>
      <c r="B4" s="2027"/>
      <c r="C4" s="2027"/>
      <c r="D4" s="1419"/>
      <c r="E4" s="1420" t="s">
        <v>2720</v>
      </c>
      <c r="F4" s="1421"/>
      <c r="G4" s="2019" t="s">
        <v>2721</v>
      </c>
      <c r="H4" s="2019"/>
      <c r="I4" s="2019"/>
      <c r="J4" s="2019"/>
      <c r="K4" s="2019"/>
      <c r="R4" s="1422"/>
      <c r="T4" s="1423"/>
      <c r="U4" s="1424"/>
    </row>
    <row r="5" spans="1:21" ht="12.75" customHeight="1" thickBot="1">
      <c r="A5" s="2028" t="s">
        <v>2722</v>
      </c>
      <c r="B5" s="2030" t="s">
        <v>2723</v>
      </c>
      <c r="C5" s="2033" t="s">
        <v>2724</v>
      </c>
      <c r="D5" s="2036" t="s">
        <v>83</v>
      </c>
      <c r="E5" s="1425" t="s">
        <v>81</v>
      </c>
      <c r="F5" s="1426"/>
      <c r="G5" s="2039" t="s">
        <v>2725</v>
      </c>
      <c r="H5" s="2019"/>
      <c r="I5" s="2019"/>
      <c r="J5" s="2019"/>
      <c r="K5" s="2019"/>
      <c r="R5" s="1422"/>
      <c r="T5" s="1423"/>
      <c r="U5" s="1424"/>
    </row>
    <row r="6" spans="1:21" ht="12.75" customHeight="1">
      <c r="A6" s="2029"/>
      <c r="B6" s="2031"/>
      <c r="C6" s="2034"/>
      <c r="D6" s="2037"/>
      <c r="E6" s="1427" t="s">
        <v>2726</v>
      </c>
      <c r="F6" s="1426"/>
      <c r="G6" s="1428" t="s">
        <v>2727</v>
      </c>
      <c r="H6" s="1429"/>
      <c r="I6" s="1429"/>
      <c r="J6" s="1430"/>
      <c r="K6" s="1431"/>
      <c r="R6" s="1422"/>
      <c r="T6" s="1423"/>
      <c r="U6" s="1424"/>
    </row>
    <row r="7" spans="1:21" ht="12.75" customHeight="1" thickBot="1">
      <c r="A7" s="2027"/>
      <c r="B7" s="2032"/>
      <c r="C7" s="2035"/>
      <c r="D7" s="2038"/>
      <c r="E7" s="1432" t="s">
        <v>2728</v>
      </c>
      <c r="F7" s="1426"/>
      <c r="G7" s="166" t="s">
        <v>2729</v>
      </c>
      <c r="I7" s="1433"/>
      <c r="J7" s="1434"/>
      <c r="K7" s="1435"/>
      <c r="R7" s="1422"/>
      <c r="T7" s="1423"/>
      <c r="U7" s="1424"/>
    </row>
    <row r="8" spans="1:21" ht="12.75" customHeight="1" thickBot="1">
      <c r="A8" s="1436" t="s">
        <v>2730</v>
      </c>
      <c r="B8" s="1437">
        <v>10</v>
      </c>
      <c r="C8" s="1437" t="s">
        <v>2731</v>
      </c>
      <c r="D8" s="1438">
        <v>36660</v>
      </c>
      <c r="E8" s="1439" t="s">
        <v>2732</v>
      </c>
      <c r="F8" s="1426"/>
      <c r="G8" s="1440" t="s">
        <v>153</v>
      </c>
      <c r="H8" s="1441" t="s">
        <v>2733</v>
      </c>
      <c r="I8" s="1441" t="s">
        <v>2734</v>
      </c>
      <c r="J8" s="1442" t="s">
        <v>2735</v>
      </c>
      <c r="K8" s="1443" t="s">
        <v>83</v>
      </c>
      <c r="R8" s="1422"/>
      <c r="T8" s="1423"/>
      <c r="U8" s="1424"/>
    </row>
    <row r="9" spans="1:21" ht="12.75" customHeight="1">
      <c r="A9" s="1444" t="s">
        <v>2736</v>
      </c>
      <c r="B9" s="1445">
        <v>10</v>
      </c>
      <c r="C9" s="1445" t="s">
        <v>2737</v>
      </c>
      <c r="D9" s="1446">
        <v>26587</v>
      </c>
      <c r="E9" s="1439" t="s">
        <v>2738</v>
      </c>
      <c r="F9" s="1426"/>
      <c r="G9" s="1447" t="s">
        <v>2739</v>
      </c>
      <c r="H9" s="1448" t="s">
        <v>2740</v>
      </c>
      <c r="I9" s="1449" t="s">
        <v>2741</v>
      </c>
      <c r="J9" s="1450" t="s">
        <v>351</v>
      </c>
      <c r="K9" s="1446">
        <v>16180</v>
      </c>
      <c r="R9" s="1422"/>
      <c r="T9" s="1423"/>
      <c r="U9" s="1424"/>
    </row>
    <row r="10" spans="1:21" ht="12.75" customHeight="1">
      <c r="A10" s="1444" t="s">
        <v>2742</v>
      </c>
      <c r="B10" s="1445">
        <v>8</v>
      </c>
      <c r="C10" s="1445" t="s">
        <v>2731</v>
      </c>
      <c r="D10" s="1446">
        <v>46486</v>
      </c>
      <c r="E10" s="1439" t="s">
        <v>2743</v>
      </c>
      <c r="F10" s="1426"/>
      <c r="G10" s="1451" t="s">
        <v>2744</v>
      </c>
      <c r="H10" s="1452" t="s">
        <v>2740</v>
      </c>
      <c r="I10" s="560" t="s">
        <v>2745</v>
      </c>
      <c r="J10" s="1453" t="s">
        <v>351</v>
      </c>
      <c r="K10" s="1446">
        <v>17382</v>
      </c>
      <c r="R10" s="1422"/>
      <c r="T10" s="1423"/>
      <c r="U10" s="1424"/>
    </row>
    <row r="11" spans="1:22" ht="12.75" customHeight="1">
      <c r="A11" s="1444" t="s">
        <v>2746</v>
      </c>
      <c r="B11" s="1445">
        <v>8</v>
      </c>
      <c r="C11" s="1445" t="s">
        <v>2731</v>
      </c>
      <c r="D11" s="1446">
        <v>46868</v>
      </c>
      <c r="E11" s="1439" t="s">
        <v>2747</v>
      </c>
      <c r="G11" s="1451" t="s">
        <v>2748</v>
      </c>
      <c r="H11" s="1452" t="s">
        <v>2740</v>
      </c>
      <c r="I11" s="560" t="s">
        <v>2749</v>
      </c>
      <c r="J11" s="1453" t="s">
        <v>76</v>
      </c>
      <c r="K11" s="1446">
        <v>18348</v>
      </c>
      <c r="R11" s="1422"/>
      <c r="T11" s="1423"/>
      <c r="U11" s="1424"/>
      <c r="V11" s="15"/>
    </row>
    <row r="12" spans="1:22" ht="12.75" customHeight="1">
      <c r="A12" s="1444" t="s">
        <v>2750</v>
      </c>
      <c r="B12" s="1445">
        <v>10</v>
      </c>
      <c r="C12" s="1445" t="s">
        <v>2737</v>
      </c>
      <c r="D12" s="1446">
        <v>47486</v>
      </c>
      <c r="E12" s="1439" t="s">
        <v>2751</v>
      </c>
      <c r="G12" s="1451" t="s">
        <v>2752</v>
      </c>
      <c r="H12" s="1452" t="s">
        <v>2740</v>
      </c>
      <c r="I12" s="560" t="s">
        <v>2753</v>
      </c>
      <c r="J12" s="1453" t="s">
        <v>2754</v>
      </c>
      <c r="K12" s="1446">
        <v>21326</v>
      </c>
      <c r="R12" s="1422"/>
      <c r="T12" s="1423"/>
      <c r="U12" s="1424"/>
      <c r="V12" s="1454"/>
    </row>
    <row r="13" spans="1:22" ht="12.75" customHeight="1">
      <c r="A13" s="1444" t="s">
        <v>2755</v>
      </c>
      <c r="B13" s="1445">
        <v>6</v>
      </c>
      <c r="C13" s="1445" t="s">
        <v>2756</v>
      </c>
      <c r="D13" s="1446">
        <v>49374</v>
      </c>
      <c r="E13" s="1439" t="s">
        <v>2757</v>
      </c>
      <c r="G13" s="1451" t="s">
        <v>2758</v>
      </c>
      <c r="H13" s="1452" t="s">
        <v>2759</v>
      </c>
      <c r="I13" s="560" t="s">
        <v>2760</v>
      </c>
      <c r="J13" s="1453" t="s">
        <v>351</v>
      </c>
      <c r="K13" s="1446">
        <v>15694</v>
      </c>
      <c r="R13" s="1422"/>
      <c r="T13" s="1423"/>
      <c r="U13" s="1424"/>
      <c r="V13" s="1424"/>
    </row>
    <row r="14" spans="1:22" ht="12.75" customHeight="1">
      <c r="A14" s="1444" t="s">
        <v>2761</v>
      </c>
      <c r="B14" s="1445">
        <v>6</v>
      </c>
      <c r="C14" s="1445" t="s">
        <v>2762</v>
      </c>
      <c r="D14" s="1446">
        <v>65658</v>
      </c>
      <c r="E14" s="1439" t="s">
        <v>2763</v>
      </c>
      <c r="G14" s="1451" t="s">
        <v>2764</v>
      </c>
      <c r="H14" s="1452" t="s">
        <v>2759</v>
      </c>
      <c r="I14" s="560" t="s">
        <v>2765</v>
      </c>
      <c r="J14" s="1453" t="s">
        <v>76</v>
      </c>
      <c r="K14" s="1446">
        <v>18430</v>
      </c>
      <c r="R14" s="1422"/>
      <c r="T14" s="1423"/>
      <c r="U14" s="1424"/>
      <c r="V14" s="1424"/>
    </row>
    <row r="15" spans="1:22" ht="12.75" customHeight="1">
      <c r="A15" s="1444" t="s">
        <v>2766</v>
      </c>
      <c r="B15" s="1445">
        <v>10</v>
      </c>
      <c r="C15" s="1445" t="s">
        <v>2767</v>
      </c>
      <c r="D15" s="1446">
        <v>67560</v>
      </c>
      <c r="E15" s="1439" t="s">
        <v>2768</v>
      </c>
      <c r="G15" s="1451" t="s">
        <v>2769</v>
      </c>
      <c r="H15" s="1452" t="s">
        <v>2759</v>
      </c>
      <c r="I15" s="560" t="s">
        <v>2770</v>
      </c>
      <c r="J15" s="1453" t="s">
        <v>2754</v>
      </c>
      <c r="K15" s="1446">
        <v>21084</v>
      </c>
      <c r="R15" s="1422"/>
      <c r="T15" s="1423"/>
      <c r="U15" s="1424"/>
      <c r="V15" s="1424"/>
    </row>
    <row r="16" spans="1:22" ht="12.75" customHeight="1" thickBot="1">
      <c r="A16" s="1444" t="s">
        <v>2771</v>
      </c>
      <c r="B16" s="1445">
        <v>10</v>
      </c>
      <c r="C16" s="1445">
        <v>2200</v>
      </c>
      <c r="D16" s="1455">
        <v>357750</v>
      </c>
      <c r="E16" s="1456" t="s">
        <v>2772</v>
      </c>
      <c r="G16" s="1451" t="s">
        <v>2773</v>
      </c>
      <c r="H16" s="1452" t="s">
        <v>2759</v>
      </c>
      <c r="I16" s="560" t="s">
        <v>2774</v>
      </c>
      <c r="J16" s="1453" t="s">
        <v>2775</v>
      </c>
      <c r="K16" s="1457">
        <v>22895</v>
      </c>
      <c r="R16" s="1422"/>
      <c r="T16" s="1423"/>
      <c r="U16" s="1424"/>
      <c r="V16" s="1424"/>
    </row>
    <row r="17" spans="1:22" ht="12.75" customHeight="1" thickBot="1">
      <c r="A17" s="1444" t="s">
        <v>2776</v>
      </c>
      <c r="B17" s="1458">
        <v>10</v>
      </c>
      <c r="C17" s="1458" t="s">
        <v>2777</v>
      </c>
      <c r="D17" s="1446">
        <v>92445</v>
      </c>
      <c r="E17" s="1459" t="s">
        <v>2778</v>
      </c>
      <c r="G17" s="1451" t="s">
        <v>2779</v>
      </c>
      <c r="H17" s="1452" t="s">
        <v>2780</v>
      </c>
      <c r="I17" s="560" t="s">
        <v>2781</v>
      </c>
      <c r="J17" s="1453" t="s">
        <v>76</v>
      </c>
      <c r="K17" s="1460">
        <v>19756</v>
      </c>
      <c r="R17" s="1422"/>
      <c r="T17" s="1423"/>
      <c r="U17" s="1424"/>
      <c r="V17" s="1424"/>
    </row>
    <row r="18" spans="1:22" ht="12.75" customHeight="1">
      <c r="A18" s="1461" t="s">
        <v>2782</v>
      </c>
      <c r="B18" s="1445">
        <v>10</v>
      </c>
      <c r="C18" s="1445" t="s">
        <v>2783</v>
      </c>
      <c r="D18" s="1446">
        <v>89800</v>
      </c>
      <c r="E18" s="1462" t="s">
        <v>2784</v>
      </c>
      <c r="G18" s="1451" t="s">
        <v>2785</v>
      </c>
      <c r="H18" s="1452" t="s">
        <v>2780</v>
      </c>
      <c r="I18" s="560" t="s">
        <v>2786</v>
      </c>
      <c r="J18" s="1453" t="s">
        <v>2754</v>
      </c>
      <c r="K18" s="1460">
        <v>22936</v>
      </c>
      <c r="R18" s="1422"/>
      <c r="T18" s="1423"/>
      <c r="U18" s="1424"/>
      <c r="V18" s="1424"/>
    </row>
    <row r="19" spans="1:22" ht="12.75" customHeight="1">
      <c r="A19" s="1461" t="s">
        <v>2787</v>
      </c>
      <c r="B19" s="1458">
        <v>10</v>
      </c>
      <c r="C19" s="1445" t="s">
        <v>2783</v>
      </c>
      <c r="D19" s="1446">
        <v>93480</v>
      </c>
      <c r="E19" s="1463" t="s">
        <v>2788</v>
      </c>
      <c r="G19" s="1451" t="s">
        <v>2789</v>
      </c>
      <c r="H19" s="1452" t="s">
        <v>2780</v>
      </c>
      <c r="I19" s="560" t="s">
        <v>2749</v>
      </c>
      <c r="J19" s="1453" t="s">
        <v>2775</v>
      </c>
      <c r="K19" s="1460">
        <v>26605</v>
      </c>
      <c r="O19" s="78"/>
      <c r="P19" s="78"/>
      <c r="Q19" s="78"/>
      <c r="R19" s="1422"/>
      <c r="T19" s="1423"/>
      <c r="U19" s="1424"/>
      <c r="V19" s="1424"/>
    </row>
    <row r="20" spans="1:21" ht="12.75" customHeight="1" thickBot="1">
      <c r="A20" s="1461" t="s">
        <v>2790</v>
      </c>
      <c r="B20" s="1458">
        <v>10</v>
      </c>
      <c r="C20" s="1445" t="s">
        <v>2791</v>
      </c>
      <c r="D20" s="1446">
        <v>91850</v>
      </c>
      <c r="E20" s="1463" t="s">
        <v>2792</v>
      </c>
      <c r="G20" s="1464" t="s">
        <v>2793</v>
      </c>
      <c r="H20" s="1465" t="s">
        <v>2780</v>
      </c>
      <c r="I20" s="1466" t="s">
        <v>2794</v>
      </c>
      <c r="J20" s="1467" t="s">
        <v>2795</v>
      </c>
      <c r="K20" s="1468">
        <v>28810</v>
      </c>
      <c r="O20" s="78"/>
      <c r="P20" s="78"/>
      <c r="Q20" s="78"/>
      <c r="R20" s="1422"/>
      <c r="T20" s="1423"/>
      <c r="U20" s="1424"/>
    </row>
    <row r="21" spans="1:21" ht="12.75" customHeight="1">
      <c r="A21" s="1461" t="s">
        <v>2796</v>
      </c>
      <c r="B21" s="1458">
        <v>10</v>
      </c>
      <c r="C21" s="1445" t="s">
        <v>2797</v>
      </c>
      <c r="D21" s="1446">
        <v>123150</v>
      </c>
      <c r="E21" s="1463" t="s">
        <v>2798</v>
      </c>
      <c r="G21" s="2040" t="s">
        <v>2799</v>
      </c>
      <c r="H21" s="2041"/>
      <c r="I21" s="2041"/>
      <c r="J21" s="2041"/>
      <c r="K21" s="2041"/>
      <c r="O21" s="436"/>
      <c r="P21" s="436"/>
      <c r="Q21" s="1469"/>
      <c r="R21" s="1422"/>
      <c r="T21" s="1423"/>
      <c r="U21" s="1424"/>
    </row>
    <row r="22" spans="1:19" ht="12.75" customHeight="1">
      <c r="A22" s="1461" t="s">
        <v>2800</v>
      </c>
      <c r="B22" s="1458">
        <v>16</v>
      </c>
      <c r="C22" s="1445" t="s">
        <v>2801</v>
      </c>
      <c r="D22" s="1446">
        <v>372000</v>
      </c>
      <c r="E22" s="1463" t="s">
        <v>2802</v>
      </c>
      <c r="G22" s="2042" t="s">
        <v>2803</v>
      </c>
      <c r="H22" s="2043"/>
      <c r="I22" s="2043"/>
      <c r="J22" s="2043"/>
      <c r="K22" s="2043"/>
      <c r="O22" s="163"/>
      <c r="P22" s="163"/>
      <c r="Q22" s="78"/>
      <c r="S22" s="1422"/>
    </row>
    <row r="23" spans="1:19" ht="12.75" customHeight="1">
      <c r="A23" s="1461" t="s">
        <v>2804</v>
      </c>
      <c r="B23" s="1458">
        <v>10</v>
      </c>
      <c r="C23" s="1445" t="s">
        <v>2805</v>
      </c>
      <c r="D23" s="1455">
        <v>489600</v>
      </c>
      <c r="E23" s="1463" t="s">
        <v>2806</v>
      </c>
      <c r="G23" s="2042" t="s">
        <v>2807</v>
      </c>
      <c r="H23" s="2043"/>
      <c r="I23" s="2043"/>
      <c r="J23" s="2043"/>
      <c r="K23" s="2043"/>
      <c r="S23" s="1422"/>
    </row>
    <row r="24" spans="1:19" ht="12.75" customHeight="1" thickBot="1">
      <c r="A24" s="1461" t="s">
        <v>2808</v>
      </c>
      <c r="B24" s="1458">
        <v>10</v>
      </c>
      <c r="C24" s="1458" t="s">
        <v>2809</v>
      </c>
      <c r="D24" s="1446">
        <v>602600</v>
      </c>
      <c r="E24" s="1463" t="s">
        <v>2810</v>
      </c>
      <c r="G24" s="166" t="s">
        <v>2811</v>
      </c>
      <c r="H24" s="1434"/>
      <c r="I24" s="1420"/>
      <c r="J24" s="1434"/>
      <c r="K24" s="1470"/>
      <c r="S24" s="1422"/>
    </row>
    <row r="25" spans="1:19" ht="12.75" customHeight="1" thickBot="1">
      <c r="A25" s="1471" t="s">
        <v>2812</v>
      </c>
      <c r="B25" s="1472">
        <v>16</v>
      </c>
      <c r="C25" s="1473" t="s">
        <v>2813</v>
      </c>
      <c r="D25" s="1474">
        <v>166950</v>
      </c>
      <c r="E25" s="1463" t="s">
        <v>2814</v>
      </c>
      <c r="G25" s="1475" t="s">
        <v>153</v>
      </c>
      <c r="H25" s="1476" t="s">
        <v>2815</v>
      </c>
      <c r="I25" s="1476" t="s">
        <v>2816</v>
      </c>
      <c r="J25" s="1477" t="s">
        <v>2735</v>
      </c>
      <c r="K25" s="1478" t="s">
        <v>2817</v>
      </c>
      <c r="S25" s="1422"/>
    </row>
    <row r="26" spans="1:19" ht="12.75" customHeight="1">
      <c r="A26" s="1461" t="s">
        <v>2818</v>
      </c>
      <c r="B26" s="1479" t="s">
        <v>2819</v>
      </c>
      <c r="C26" s="1458" t="s">
        <v>2820</v>
      </c>
      <c r="D26" s="1446">
        <v>209416</v>
      </c>
      <c r="E26" s="1463" t="s">
        <v>2821</v>
      </c>
      <c r="G26" s="1480" t="s">
        <v>2822</v>
      </c>
      <c r="H26" s="1481">
        <v>1</v>
      </c>
      <c r="I26" s="1481">
        <v>65</v>
      </c>
      <c r="J26" s="1481">
        <v>0.56</v>
      </c>
      <c r="K26" s="48">
        <v>38508</v>
      </c>
      <c r="S26" s="1422"/>
    </row>
    <row r="27" spans="1:19" ht="12.75" customHeight="1" thickBot="1">
      <c r="A27" s="1471" t="s">
        <v>2823</v>
      </c>
      <c r="B27" s="1472">
        <v>10</v>
      </c>
      <c r="C27" s="1473">
        <v>705</v>
      </c>
      <c r="D27" s="1474">
        <v>277214</v>
      </c>
      <c r="E27" s="1463" t="s">
        <v>2824</v>
      </c>
      <c r="G27" s="1482" t="s">
        <v>2825</v>
      </c>
      <c r="H27" s="1483">
        <v>1</v>
      </c>
      <c r="I27" s="1483">
        <v>110</v>
      </c>
      <c r="J27" s="1483">
        <v>1.15</v>
      </c>
      <c r="K27" s="562">
        <v>49889</v>
      </c>
      <c r="S27" s="1422"/>
    </row>
    <row r="28" spans="1:19" ht="12.75" customHeight="1" thickBot="1">
      <c r="A28" s="1484" t="s">
        <v>2722</v>
      </c>
      <c r="B28" s="1485" t="s">
        <v>2826</v>
      </c>
      <c r="C28" s="1486" t="s">
        <v>2827</v>
      </c>
      <c r="D28" s="1487"/>
      <c r="E28" s="1463" t="s">
        <v>2828</v>
      </c>
      <c r="G28" s="1482" t="s">
        <v>2829</v>
      </c>
      <c r="H28" s="1483">
        <v>2</v>
      </c>
      <c r="I28" s="1483">
        <v>55</v>
      </c>
      <c r="J28" s="1483">
        <v>0.65</v>
      </c>
      <c r="K28" s="562">
        <v>35983</v>
      </c>
      <c r="S28" s="1422"/>
    </row>
    <row r="29" spans="1:19" ht="12.75" customHeight="1" thickBot="1">
      <c r="A29" s="1488" t="s">
        <v>2830</v>
      </c>
      <c r="B29" s="1489">
        <v>4.8</v>
      </c>
      <c r="C29" s="1490">
        <v>50</v>
      </c>
      <c r="D29" s="1491">
        <v>155500</v>
      </c>
      <c r="E29" s="1492" t="s">
        <v>2831</v>
      </c>
      <c r="G29" s="375" t="s">
        <v>2832</v>
      </c>
      <c r="H29" s="268">
        <v>6.6</v>
      </c>
      <c r="I29" s="268">
        <v>160</v>
      </c>
      <c r="J29" s="268">
        <v>2.2</v>
      </c>
      <c r="K29" s="1355">
        <v>86725</v>
      </c>
      <c r="S29" s="1422"/>
    </row>
    <row r="30" spans="1:11" ht="15" customHeight="1">
      <c r="A30" s="2044" t="s">
        <v>2833</v>
      </c>
      <c r="B30" s="2044"/>
      <c r="C30" s="2044"/>
      <c r="D30" s="2044"/>
      <c r="E30" s="2044"/>
      <c r="F30" s="2044"/>
      <c r="G30" s="2044"/>
      <c r="H30" s="2044"/>
      <c r="I30" s="2044"/>
      <c r="J30" s="2044"/>
      <c r="K30" s="2045"/>
    </row>
    <row r="31" spans="1:11" ht="45.75" customHeight="1">
      <c r="A31" s="2046" t="s">
        <v>2834</v>
      </c>
      <c r="B31" s="2046"/>
      <c r="C31" s="2046"/>
      <c r="D31" s="2046"/>
      <c r="E31" s="2046"/>
      <c r="F31" s="2046"/>
      <c r="G31" s="2046"/>
      <c r="H31" s="2046"/>
      <c r="I31" s="2046"/>
      <c r="J31" s="2046"/>
      <c r="K31" s="2046"/>
    </row>
    <row r="32" spans="1:11" ht="12.75" customHeight="1" thickBot="1">
      <c r="A32" s="7" t="s">
        <v>2835</v>
      </c>
      <c r="B32" s="7"/>
      <c r="C32" s="7"/>
      <c r="D32" s="1493"/>
      <c r="E32" s="1493"/>
      <c r="F32" s="1493"/>
      <c r="G32" s="7" t="s">
        <v>2811</v>
      </c>
      <c r="H32" s="7"/>
      <c r="I32" s="7"/>
      <c r="J32" s="1493"/>
      <c r="K32" s="1493"/>
    </row>
    <row r="33" spans="1:22" s="1418" customFormat="1" ht="12.75" customHeight="1" thickBot="1">
      <c r="A33" s="1494" t="s">
        <v>153</v>
      </c>
      <c r="B33" s="1495" t="s">
        <v>2815</v>
      </c>
      <c r="C33" s="1496" t="s">
        <v>2734</v>
      </c>
      <c r="D33" s="1495" t="s">
        <v>2735</v>
      </c>
      <c r="E33" s="1497" t="s">
        <v>2836</v>
      </c>
      <c r="F33" s="17"/>
      <c r="G33" s="1494" t="s">
        <v>153</v>
      </c>
      <c r="H33" s="1496" t="s">
        <v>2815</v>
      </c>
      <c r="I33" s="1496" t="s">
        <v>2734</v>
      </c>
      <c r="J33" s="1495" t="s">
        <v>2735</v>
      </c>
      <c r="K33" s="1497" t="s">
        <v>2837</v>
      </c>
      <c r="N33" s="1417"/>
      <c r="O33" s="1417"/>
      <c r="P33" s="1417"/>
      <c r="Q33" s="1417"/>
      <c r="R33" s="1417"/>
      <c r="S33" s="1417"/>
      <c r="T33" s="1417"/>
      <c r="U33" s="1417"/>
      <c r="V33" s="1417"/>
    </row>
    <row r="34" spans="1:22" s="1503" customFormat="1" ht="12.75" customHeight="1">
      <c r="A34" s="1498" t="s">
        <v>2838</v>
      </c>
      <c r="B34" s="1499">
        <v>1.5</v>
      </c>
      <c r="C34" s="1499">
        <v>2.5</v>
      </c>
      <c r="D34" s="1499">
        <v>0.22</v>
      </c>
      <c r="E34" s="1500">
        <v>4642</v>
      </c>
      <c r="F34" s="1501"/>
      <c r="G34" s="1498" t="s">
        <v>2839</v>
      </c>
      <c r="H34" s="1502">
        <v>2</v>
      </c>
      <c r="I34" s="1499">
        <v>2</v>
      </c>
      <c r="J34" s="1499">
        <v>0.045</v>
      </c>
      <c r="K34" s="1500">
        <v>5824</v>
      </c>
      <c r="N34" s="1504"/>
      <c r="O34" s="1504"/>
      <c r="P34" s="1504"/>
      <c r="Q34" s="1504"/>
      <c r="R34" s="1504"/>
      <c r="S34" s="1504"/>
      <c r="T34" s="1504"/>
      <c r="U34" s="1504"/>
      <c r="V34" s="1504"/>
    </row>
    <row r="35" spans="1:22" s="1503" customFormat="1" ht="12.75" customHeight="1">
      <c r="A35" s="1505" t="s">
        <v>2840</v>
      </c>
      <c r="B35" s="1506">
        <v>1.5</v>
      </c>
      <c r="C35" s="1506">
        <v>2.5</v>
      </c>
      <c r="D35" s="1506">
        <v>0.22</v>
      </c>
      <c r="E35" s="1507">
        <v>4664</v>
      </c>
      <c r="F35" s="1501"/>
      <c r="G35" s="1505" t="s">
        <v>2841</v>
      </c>
      <c r="H35" s="1506">
        <v>2.5</v>
      </c>
      <c r="I35" s="1506">
        <v>3</v>
      </c>
      <c r="J35" s="1506">
        <v>0.065</v>
      </c>
      <c r="K35" s="1507">
        <v>6955</v>
      </c>
      <c r="N35" s="1504"/>
      <c r="O35" s="1504"/>
      <c r="P35" s="1504"/>
      <c r="Q35" s="1504"/>
      <c r="R35" s="1504"/>
      <c r="S35" s="1504"/>
      <c r="T35" s="1504"/>
      <c r="U35" s="1504"/>
      <c r="V35" s="1504"/>
    </row>
    <row r="36" spans="1:22" s="1503" customFormat="1" ht="12.75" customHeight="1">
      <c r="A36" s="1505" t="s">
        <v>2842</v>
      </c>
      <c r="B36" s="1506">
        <v>1.5</v>
      </c>
      <c r="C36" s="1506">
        <v>2.5</v>
      </c>
      <c r="D36" s="1506">
        <v>0.22</v>
      </c>
      <c r="E36" s="1507">
        <v>4664</v>
      </c>
      <c r="F36" s="1501"/>
      <c r="G36" s="1505" t="s">
        <v>2843</v>
      </c>
      <c r="H36" s="1506">
        <v>2.5</v>
      </c>
      <c r="I36" s="1506">
        <v>3</v>
      </c>
      <c r="J36" s="1506">
        <v>0.09</v>
      </c>
      <c r="K36" s="1507">
        <v>7358</v>
      </c>
      <c r="N36" s="1504"/>
      <c r="O36" s="1504"/>
      <c r="P36" s="1504"/>
      <c r="Q36" s="1504"/>
      <c r="R36" s="1504"/>
      <c r="S36" s="1504"/>
      <c r="T36" s="1504"/>
      <c r="U36" s="1504"/>
      <c r="V36" s="1504"/>
    </row>
    <row r="37" spans="1:22" s="1503" customFormat="1" ht="12.75" customHeight="1">
      <c r="A37" s="1505" t="s">
        <v>2844</v>
      </c>
      <c r="B37" s="1506">
        <v>2</v>
      </c>
      <c r="C37" s="1506">
        <v>3.5</v>
      </c>
      <c r="D37" s="1506">
        <v>0.37</v>
      </c>
      <c r="E37" s="1507">
        <v>5550</v>
      </c>
      <c r="F37" s="1501"/>
      <c r="G37" s="1505" t="s">
        <v>2845</v>
      </c>
      <c r="H37" s="1506">
        <v>5</v>
      </c>
      <c r="I37" s="1506">
        <v>4</v>
      </c>
      <c r="J37" s="1506">
        <v>0.22</v>
      </c>
      <c r="K37" s="1507">
        <v>14960</v>
      </c>
      <c r="N37" s="1504"/>
      <c r="O37" s="1504"/>
      <c r="P37" s="1504"/>
      <c r="Q37" s="1504"/>
      <c r="R37" s="1504"/>
      <c r="S37" s="1504"/>
      <c r="T37" s="1504"/>
      <c r="U37" s="1504"/>
      <c r="V37" s="1504"/>
    </row>
    <row r="38" spans="1:22" s="1503" customFormat="1" ht="12.75" customHeight="1">
      <c r="A38" s="1505" t="s">
        <v>2846</v>
      </c>
      <c r="B38" s="1506">
        <v>2</v>
      </c>
      <c r="C38" s="1506">
        <v>2.5</v>
      </c>
      <c r="D38" s="1506">
        <v>0.13</v>
      </c>
      <c r="E38" s="1507">
        <v>4580</v>
      </c>
      <c r="F38" s="1501"/>
      <c r="G38" s="1505" t="s">
        <v>2847</v>
      </c>
      <c r="H38" s="1508">
        <v>6</v>
      </c>
      <c r="I38" s="1508">
        <v>4</v>
      </c>
      <c r="J38" s="1508">
        <v>0.25</v>
      </c>
      <c r="K38" s="1507">
        <v>24605</v>
      </c>
      <c r="N38" s="1504"/>
      <c r="O38" s="1504"/>
      <c r="P38" s="1504"/>
      <c r="Q38" s="1504"/>
      <c r="R38" s="1504"/>
      <c r="S38" s="1504"/>
      <c r="T38" s="1504"/>
      <c r="U38" s="1504"/>
      <c r="V38" s="1504"/>
    </row>
    <row r="39" spans="1:22" s="1503" customFormat="1" ht="12.75" customHeight="1">
      <c r="A39" s="1505" t="s">
        <v>2848</v>
      </c>
      <c r="B39" s="1506">
        <v>2</v>
      </c>
      <c r="C39" s="1506">
        <v>2.5</v>
      </c>
      <c r="D39" s="1506">
        <v>0.13</v>
      </c>
      <c r="E39" s="1507">
        <v>4833</v>
      </c>
      <c r="F39" s="1501"/>
      <c r="G39" s="1505" t="s">
        <v>2849</v>
      </c>
      <c r="H39" s="1508">
        <v>10</v>
      </c>
      <c r="I39" s="1508">
        <v>4.5</v>
      </c>
      <c r="J39" s="1508">
        <v>0.2</v>
      </c>
      <c r="K39" s="1507">
        <v>25275</v>
      </c>
      <c r="N39" s="1504"/>
      <c r="O39" s="1504"/>
      <c r="P39" s="1504"/>
      <c r="Q39" s="1504"/>
      <c r="R39" s="1504"/>
      <c r="S39" s="1504"/>
      <c r="T39" s="1504"/>
      <c r="U39" s="1504"/>
      <c r="V39" s="1504"/>
    </row>
    <row r="40" spans="1:22" s="1503" customFormat="1" ht="12.75" customHeight="1">
      <c r="A40" s="1505" t="s">
        <v>2850</v>
      </c>
      <c r="B40" s="1506">
        <v>2</v>
      </c>
      <c r="C40" s="1506">
        <v>2.5</v>
      </c>
      <c r="D40" s="1506">
        <v>0.22</v>
      </c>
      <c r="E40" s="1507">
        <v>5550</v>
      </c>
      <c r="F40" s="1501"/>
      <c r="G40" s="1505" t="s">
        <v>2851</v>
      </c>
      <c r="H40" s="1508">
        <v>16</v>
      </c>
      <c r="I40" s="1508">
        <v>4</v>
      </c>
      <c r="J40" s="1508">
        <v>0.3</v>
      </c>
      <c r="K40" s="1507">
        <v>30686</v>
      </c>
      <c r="N40" s="1504"/>
      <c r="O40" s="1504"/>
      <c r="P40" s="1504"/>
      <c r="Q40" s="1504"/>
      <c r="R40" s="1504"/>
      <c r="S40" s="1504"/>
      <c r="T40" s="1504"/>
      <c r="U40" s="1504"/>
      <c r="V40" s="1504"/>
    </row>
    <row r="41" spans="1:22" s="1503" customFormat="1" ht="12.75" customHeight="1">
      <c r="A41" s="1505" t="s">
        <v>2852</v>
      </c>
      <c r="B41" s="1508">
        <v>8</v>
      </c>
      <c r="C41" s="1508">
        <v>6</v>
      </c>
      <c r="D41" s="1508">
        <v>0.18</v>
      </c>
      <c r="E41" s="1507">
        <v>23280</v>
      </c>
      <c r="F41" s="1501"/>
      <c r="G41" s="1505" t="s">
        <v>2853</v>
      </c>
      <c r="H41" s="1508">
        <v>18</v>
      </c>
      <c r="I41" s="1508">
        <v>7</v>
      </c>
      <c r="J41" s="1508">
        <v>0.4</v>
      </c>
      <c r="K41" s="1507">
        <v>35822</v>
      </c>
      <c r="N41" s="1504"/>
      <c r="O41" s="1504"/>
      <c r="P41" s="1504"/>
      <c r="Q41" s="1504"/>
      <c r="R41" s="1504"/>
      <c r="S41" s="1504"/>
      <c r="T41" s="1504"/>
      <c r="U41" s="1504"/>
      <c r="V41" s="1504"/>
    </row>
    <row r="42" spans="1:22" s="1503" customFormat="1" ht="12.75" customHeight="1">
      <c r="A42" s="1505" t="s">
        <v>2854</v>
      </c>
      <c r="B42" s="1508">
        <v>10</v>
      </c>
      <c r="C42" s="1508">
        <v>8</v>
      </c>
      <c r="D42" s="1508">
        <v>0.35</v>
      </c>
      <c r="E42" s="1507">
        <v>28667</v>
      </c>
      <c r="F42" s="1501"/>
      <c r="G42" s="1505" t="s">
        <v>2855</v>
      </c>
      <c r="H42" s="1506">
        <v>24</v>
      </c>
      <c r="I42" s="1506">
        <v>3.5</v>
      </c>
      <c r="J42" s="1506">
        <v>0.4</v>
      </c>
      <c r="K42" s="1507">
        <v>35822</v>
      </c>
      <c r="N42" s="1504"/>
      <c r="O42" s="1504"/>
      <c r="P42" s="1504"/>
      <c r="Q42" s="1504"/>
      <c r="R42" s="1504"/>
      <c r="S42" s="1504"/>
      <c r="T42" s="1504"/>
      <c r="U42" s="1504"/>
      <c r="V42" s="1504"/>
    </row>
    <row r="43" spans="1:22" s="1503" customFormat="1" ht="12.75" customHeight="1">
      <c r="A43" s="1505" t="s">
        <v>2856</v>
      </c>
      <c r="B43" s="1508">
        <v>15</v>
      </c>
      <c r="C43" s="1508">
        <v>3.5</v>
      </c>
      <c r="D43" s="1508">
        <v>0.18</v>
      </c>
      <c r="E43" s="1507">
        <v>26886</v>
      </c>
      <c r="F43" s="1501"/>
      <c r="G43" s="1505" t="s">
        <v>2857</v>
      </c>
      <c r="H43" s="1506">
        <v>24</v>
      </c>
      <c r="I43" s="1506">
        <v>8</v>
      </c>
      <c r="J43" s="1506">
        <v>1.15</v>
      </c>
      <c r="K43" s="1507">
        <v>41862</v>
      </c>
      <c r="N43" s="1504"/>
      <c r="O43" s="1504"/>
      <c r="P43" s="1504"/>
      <c r="Q43" s="1504"/>
      <c r="R43" s="1504"/>
      <c r="S43" s="1504"/>
      <c r="T43" s="1504"/>
      <c r="U43" s="1504"/>
      <c r="V43" s="1504"/>
    </row>
    <row r="44" spans="1:22" s="1503" customFormat="1" ht="12.75" customHeight="1">
      <c r="A44" s="1505" t="s">
        <v>2858</v>
      </c>
      <c r="B44" s="1508">
        <v>20</v>
      </c>
      <c r="C44" s="1508">
        <v>8</v>
      </c>
      <c r="D44" s="1508">
        <v>0.35</v>
      </c>
      <c r="E44" s="1507">
        <v>30448</v>
      </c>
      <c r="F44" s="1501"/>
      <c r="G44" s="1505" t="s">
        <v>2859</v>
      </c>
      <c r="H44" s="1508">
        <v>30</v>
      </c>
      <c r="I44" s="1509">
        <v>4.5</v>
      </c>
      <c r="J44" s="1509">
        <v>0.57</v>
      </c>
      <c r="K44" s="1507">
        <v>49901</v>
      </c>
      <c r="N44" s="1504"/>
      <c r="O44" s="1504"/>
      <c r="P44" s="1504"/>
      <c r="Q44" s="1504"/>
      <c r="R44" s="1504"/>
      <c r="S44" s="1504"/>
      <c r="T44" s="1504"/>
      <c r="U44" s="1504"/>
      <c r="V44" s="1504"/>
    </row>
    <row r="45" spans="1:22" s="1503" customFormat="1" ht="12.75" customHeight="1">
      <c r="A45" s="1505" t="s">
        <v>2860</v>
      </c>
      <c r="B45" s="1506">
        <v>20</v>
      </c>
      <c r="C45" s="1506">
        <v>4</v>
      </c>
      <c r="D45" s="1506">
        <v>0.35</v>
      </c>
      <c r="E45" s="1507">
        <v>39502</v>
      </c>
      <c r="F45" s="1501"/>
      <c r="G45" s="1505" t="s">
        <v>2861</v>
      </c>
      <c r="H45" s="1506">
        <v>40</v>
      </c>
      <c r="I45" s="1506">
        <v>7</v>
      </c>
      <c r="J45" s="1506">
        <v>1.1</v>
      </c>
      <c r="K45" s="1507">
        <v>52960</v>
      </c>
      <c r="N45" s="1504"/>
      <c r="O45" s="1504"/>
      <c r="P45" s="1504"/>
      <c r="Q45" s="1504"/>
      <c r="R45" s="1504"/>
      <c r="S45" s="1504"/>
      <c r="T45" s="1504"/>
      <c r="U45" s="1504"/>
      <c r="V45" s="1504"/>
    </row>
    <row r="46" spans="1:22" s="1503" customFormat="1" ht="12.75" customHeight="1" thickBot="1">
      <c r="A46" s="1510" t="s">
        <v>2862</v>
      </c>
      <c r="B46" s="1511">
        <v>20</v>
      </c>
      <c r="C46" s="1511">
        <v>7</v>
      </c>
      <c r="D46" s="1511">
        <v>0.57</v>
      </c>
      <c r="E46" s="1512">
        <v>42285</v>
      </c>
      <c r="F46" s="1501"/>
      <c r="G46" s="1510" t="s">
        <v>2863</v>
      </c>
      <c r="H46" s="1511">
        <v>50</v>
      </c>
      <c r="I46" s="1511">
        <v>2.4</v>
      </c>
      <c r="J46" s="1511">
        <v>0.46</v>
      </c>
      <c r="K46" s="1512">
        <v>55410</v>
      </c>
      <c r="N46" s="1504"/>
      <c r="O46" s="1504"/>
      <c r="P46" s="1504"/>
      <c r="Q46" s="1504"/>
      <c r="R46" s="1504"/>
      <c r="S46" s="1504"/>
      <c r="T46" s="1504"/>
      <c r="U46" s="1504"/>
      <c r="V46" s="1504"/>
    </row>
    <row r="47" spans="1:11" ht="12.75" customHeight="1" thickBot="1">
      <c r="A47" s="7" t="s">
        <v>2864</v>
      </c>
      <c r="B47" s="7"/>
      <c r="C47" s="7"/>
      <c r="D47" s="1493"/>
      <c r="E47" s="1493"/>
      <c r="F47" s="1493"/>
      <c r="G47" s="7" t="s">
        <v>2864</v>
      </c>
      <c r="H47" s="7"/>
      <c r="I47" s="7"/>
      <c r="J47" s="1493"/>
      <c r="K47" s="1493"/>
    </row>
    <row r="48" spans="1:22" s="1418" customFormat="1" ht="12.75" customHeight="1" thickBot="1">
      <c r="A48" s="1494" t="s">
        <v>153</v>
      </c>
      <c r="B48" s="1495" t="s">
        <v>2815</v>
      </c>
      <c r="C48" s="1496" t="s">
        <v>2734</v>
      </c>
      <c r="D48" s="1495" t="s">
        <v>2735</v>
      </c>
      <c r="E48" s="1497" t="s">
        <v>2817</v>
      </c>
      <c r="F48" s="17"/>
      <c r="G48" s="1494" t="s">
        <v>153</v>
      </c>
      <c r="H48" s="1495" t="s">
        <v>2815</v>
      </c>
      <c r="I48" s="1496" t="s">
        <v>2734</v>
      </c>
      <c r="J48" s="1495" t="s">
        <v>2735</v>
      </c>
      <c r="K48" s="1497" t="s">
        <v>2817</v>
      </c>
      <c r="N48" s="1417"/>
      <c r="O48" s="1417"/>
      <c r="P48" s="1417"/>
      <c r="Q48" s="1417"/>
      <c r="R48" s="1417"/>
      <c r="S48" s="1417"/>
      <c r="T48" s="1417"/>
      <c r="U48" s="1417"/>
      <c r="V48" s="1417"/>
    </row>
    <row r="49" spans="1:22" s="1518" customFormat="1" ht="12.75" customHeight="1">
      <c r="A49" s="1513" t="s">
        <v>2865</v>
      </c>
      <c r="B49" s="1514">
        <v>1.5</v>
      </c>
      <c r="C49" s="1514">
        <v>3</v>
      </c>
      <c r="D49" s="1514">
        <v>0.04</v>
      </c>
      <c r="E49" s="1515">
        <v>4802</v>
      </c>
      <c r="F49" s="1406"/>
      <c r="G49" s="1516" t="s">
        <v>2866</v>
      </c>
      <c r="H49" s="1517">
        <v>20</v>
      </c>
      <c r="I49" s="1517">
        <v>6</v>
      </c>
      <c r="J49" s="1517">
        <v>0.84</v>
      </c>
      <c r="K49" s="1515">
        <v>32820</v>
      </c>
      <c r="N49" s="1519"/>
      <c r="O49" s="1519"/>
      <c r="P49" s="1519"/>
      <c r="Q49" s="1519"/>
      <c r="R49" s="1519"/>
      <c r="S49" s="1519"/>
      <c r="T49" s="1519"/>
      <c r="U49" s="1519"/>
      <c r="V49" s="1519"/>
    </row>
    <row r="50" spans="1:22" s="1405" customFormat="1" ht="12.75" customHeight="1">
      <c r="A50" s="1520" t="s">
        <v>2867</v>
      </c>
      <c r="B50" s="1521">
        <v>1.8</v>
      </c>
      <c r="C50" s="1521">
        <v>4.5</v>
      </c>
      <c r="D50" s="1521">
        <v>0.06</v>
      </c>
      <c r="E50" s="1522">
        <v>5565</v>
      </c>
      <c r="F50" s="1406"/>
      <c r="G50" s="1523" t="s">
        <v>2868</v>
      </c>
      <c r="H50" s="1524">
        <v>26</v>
      </c>
      <c r="I50" s="1524">
        <v>10</v>
      </c>
      <c r="J50" s="1524">
        <v>1.54</v>
      </c>
      <c r="K50" s="1522">
        <v>39580</v>
      </c>
      <c r="N50" s="1406"/>
      <c r="O50" s="1406"/>
      <c r="P50" s="1406"/>
      <c r="Q50" s="1406"/>
      <c r="R50" s="1406"/>
      <c r="S50" s="1406"/>
      <c r="T50" s="1406"/>
      <c r="U50" s="1406"/>
      <c r="V50" s="1406"/>
    </row>
    <row r="51" spans="1:22" s="1405" customFormat="1" ht="12.75" customHeight="1">
      <c r="A51" s="1525" t="s">
        <v>2869</v>
      </c>
      <c r="B51" s="1526">
        <v>1.8</v>
      </c>
      <c r="C51" s="1526">
        <v>5.5</v>
      </c>
      <c r="D51" s="1526">
        <v>0.3</v>
      </c>
      <c r="E51" s="1522">
        <v>11420</v>
      </c>
      <c r="F51" s="1406"/>
      <c r="G51" s="1523" t="s">
        <v>2870</v>
      </c>
      <c r="H51" s="1524">
        <v>18</v>
      </c>
      <c r="I51" s="1524">
        <v>3</v>
      </c>
      <c r="J51" s="1524">
        <v>0.4</v>
      </c>
      <c r="K51" s="1522">
        <v>34485</v>
      </c>
      <c r="N51" s="1406"/>
      <c r="O51" s="1406"/>
      <c r="P51" s="1406"/>
      <c r="Q51" s="1406"/>
      <c r="R51" s="1406"/>
      <c r="S51" s="1406"/>
      <c r="T51" s="1406"/>
      <c r="U51" s="1406"/>
      <c r="V51" s="1406"/>
    </row>
    <row r="52" spans="1:22" s="1405" customFormat="1" ht="12.75" customHeight="1">
      <c r="A52" s="1527" t="s">
        <v>2871</v>
      </c>
      <c r="B52" s="1521">
        <v>8</v>
      </c>
      <c r="C52" s="1521">
        <v>4</v>
      </c>
      <c r="D52" s="1521">
        <v>0.24</v>
      </c>
      <c r="E52" s="1522">
        <v>12450</v>
      </c>
      <c r="F52" s="1406"/>
      <c r="G52" s="1523" t="s">
        <v>2872</v>
      </c>
      <c r="H52" s="1524">
        <v>24</v>
      </c>
      <c r="I52" s="1524">
        <v>4</v>
      </c>
      <c r="J52" s="1524">
        <v>0.7</v>
      </c>
      <c r="K52" s="1522">
        <v>33705</v>
      </c>
      <c r="N52" s="1406"/>
      <c r="O52" s="1406"/>
      <c r="P52" s="1406"/>
      <c r="Q52" s="1406"/>
      <c r="R52" s="1406"/>
      <c r="S52" s="1406"/>
      <c r="T52" s="1406"/>
      <c r="U52" s="1406"/>
      <c r="V52" s="1406"/>
    </row>
    <row r="53" spans="1:22" s="1405" customFormat="1" ht="12.75" customHeight="1">
      <c r="A53" s="1527" t="s">
        <v>2873</v>
      </c>
      <c r="B53" s="1521">
        <v>5</v>
      </c>
      <c r="C53" s="1521">
        <v>5</v>
      </c>
      <c r="D53" s="1521">
        <v>0.23</v>
      </c>
      <c r="E53" s="1522">
        <v>12870</v>
      </c>
      <c r="F53" s="1406"/>
      <c r="G53" s="1523" t="s">
        <v>2874</v>
      </c>
      <c r="H53" s="1524">
        <v>30</v>
      </c>
      <c r="I53" s="1524">
        <v>6</v>
      </c>
      <c r="J53" s="1524">
        <v>1.2</v>
      </c>
      <c r="K53" s="1522">
        <v>41150</v>
      </c>
      <c r="N53" s="1406"/>
      <c r="O53" s="1406"/>
      <c r="P53" s="1406"/>
      <c r="Q53" s="1406"/>
      <c r="R53" s="1406"/>
      <c r="S53" s="1406"/>
      <c r="T53" s="1406"/>
      <c r="U53" s="1406"/>
      <c r="V53" s="1406"/>
    </row>
    <row r="54" spans="1:22" s="1405" customFormat="1" ht="12.75" customHeight="1">
      <c r="A54" s="1523" t="s">
        <v>2875</v>
      </c>
      <c r="B54" s="1524">
        <v>4</v>
      </c>
      <c r="C54" s="1524">
        <v>2.3</v>
      </c>
      <c r="D54" s="1524">
        <v>0.16</v>
      </c>
      <c r="E54" s="1522">
        <v>25318</v>
      </c>
      <c r="F54" s="1406"/>
      <c r="G54" s="1523" t="s">
        <v>2876</v>
      </c>
      <c r="H54" s="1524">
        <v>35</v>
      </c>
      <c r="I54" s="1524">
        <v>8</v>
      </c>
      <c r="J54" s="1524">
        <v>1.7</v>
      </c>
      <c r="K54" s="1522">
        <v>42448</v>
      </c>
      <c r="N54" s="1406"/>
      <c r="O54" s="1406"/>
      <c r="P54" s="1406"/>
      <c r="Q54" s="1406"/>
      <c r="R54" s="1406"/>
      <c r="S54" s="1406"/>
      <c r="T54" s="1406"/>
      <c r="U54" s="1406"/>
      <c r="V54" s="1406"/>
    </row>
    <row r="55" spans="1:22" s="1405" customFormat="1" ht="12.75" customHeight="1">
      <c r="A55" s="1523" t="s">
        <v>2877</v>
      </c>
      <c r="B55" s="1524">
        <v>15</v>
      </c>
      <c r="C55" s="1524">
        <v>3.2</v>
      </c>
      <c r="D55" s="1524">
        <v>1.4</v>
      </c>
      <c r="E55" s="1522">
        <v>26366</v>
      </c>
      <c r="F55" s="1406"/>
      <c r="G55" s="1523" t="s">
        <v>2878</v>
      </c>
      <c r="H55" s="1524">
        <v>39</v>
      </c>
      <c r="I55" s="1524">
        <v>10</v>
      </c>
      <c r="J55" s="1524">
        <v>2.33</v>
      </c>
      <c r="K55" s="1522">
        <v>43508</v>
      </c>
      <c r="N55" s="1406"/>
      <c r="O55" s="1406"/>
      <c r="P55" s="1406"/>
      <c r="Q55" s="1406"/>
      <c r="R55" s="1406"/>
      <c r="S55" s="1406"/>
      <c r="T55" s="1406"/>
      <c r="U55" s="1406"/>
      <c r="V55" s="1406"/>
    </row>
    <row r="56" spans="1:22" s="1405" customFormat="1" ht="12.75" customHeight="1">
      <c r="A56" s="1523" t="s">
        <v>2879</v>
      </c>
      <c r="B56" s="1524">
        <v>7</v>
      </c>
      <c r="C56" s="1524">
        <v>4</v>
      </c>
      <c r="D56" s="1524">
        <v>0.3</v>
      </c>
      <c r="E56" s="1522">
        <v>29740</v>
      </c>
      <c r="F56" s="1406"/>
      <c r="G56" s="1523" t="s">
        <v>2880</v>
      </c>
      <c r="H56" s="1524">
        <v>38</v>
      </c>
      <c r="I56" s="1524">
        <v>3</v>
      </c>
      <c r="J56" s="1524">
        <v>0.66</v>
      </c>
      <c r="K56" s="1522">
        <v>39433</v>
      </c>
      <c r="N56" s="1406"/>
      <c r="O56" s="1406"/>
      <c r="P56" s="1406"/>
      <c r="Q56" s="1406"/>
      <c r="R56" s="1406"/>
      <c r="S56" s="1406"/>
      <c r="T56" s="1406"/>
      <c r="U56" s="1406"/>
      <c r="V56" s="1406"/>
    </row>
    <row r="57" spans="1:22" s="1405" customFormat="1" ht="12.75" customHeight="1">
      <c r="A57" s="1523" t="s">
        <v>2881</v>
      </c>
      <c r="B57" s="1524">
        <v>7.5</v>
      </c>
      <c r="C57" s="1524">
        <v>4</v>
      </c>
      <c r="D57" s="1524">
        <v>0.3</v>
      </c>
      <c r="E57" s="1522">
        <v>29388</v>
      </c>
      <c r="F57" s="1406"/>
      <c r="G57" s="1523" t="s">
        <v>2882</v>
      </c>
      <c r="H57" s="1524">
        <v>53</v>
      </c>
      <c r="I57" s="1524">
        <v>6</v>
      </c>
      <c r="J57" s="1524">
        <v>1.71</v>
      </c>
      <c r="K57" s="1522">
        <v>47870</v>
      </c>
      <c r="N57" s="1406"/>
      <c r="O57" s="1406"/>
      <c r="P57" s="1406"/>
      <c r="Q57" s="1406"/>
      <c r="R57" s="1406"/>
      <c r="S57" s="1406"/>
      <c r="T57" s="1406"/>
      <c r="U57" s="1406"/>
      <c r="V57" s="1406"/>
    </row>
    <row r="58" spans="1:22" s="1405" customFormat="1" ht="12.75" customHeight="1">
      <c r="A58" s="1523" t="s">
        <v>2883</v>
      </c>
      <c r="B58" s="1524">
        <v>5</v>
      </c>
      <c r="C58" s="1524">
        <v>2</v>
      </c>
      <c r="D58" s="1524">
        <v>0.22</v>
      </c>
      <c r="E58" s="1522">
        <v>32010</v>
      </c>
      <c r="F58" s="1406"/>
      <c r="G58" s="1527" t="s">
        <v>2884</v>
      </c>
      <c r="H58" s="1521">
        <v>60</v>
      </c>
      <c r="I58" s="1521">
        <v>8</v>
      </c>
      <c r="J58" s="1521">
        <v>2.7</v>
      </c>
      <c r="K58" s="1522">
        <v>44420</v>
      </c>
      <c r="N58" s="1406"/>
      <c r="O58" s="1406"/>
      <c r="P58" s="1406"/>
      <c r="Q58" s="1406"/>
      <c r="R58" s="1406"/>
      <c r="S58" s="1406"/>
      <c r="T58" s="1406"/>
      <c r="U58" s="1406"/>
      <c r="V58" s="1406"/>
    </row>
    <row r="59" spans="1:22" s="1405" customFormat="1" ht="12.75" customHeight="1" thickBot="1">
      <c r="A59" s="1528" t="s">
        <v>2885</v>
      </c>
      <c r="B59" s="1529">
        <v>10</v>
      </c>
      <c r="C59" s="1529">
        <v>4</v>
      </c>
      <c r="D59" s="1529">
        <v>0.37</v>
      </c>
      <c r="E59" s="1530">
        <v>30178</v>
      </c>
      <c r="F59" s="1406"/>
      <c r="G59" s="1528" t="s">
        <v>2886</v>
      </c>
      <c r="H59" s="1529">
        <v>38</v>
      </c>
      <c r="I59" s="1529">
        <v>10</v>
      </c>
      <c r="J59" s="1529">
        <v>2.21</v>
      </c>
      <c r="K59" s="1530">
        <v>45444</v>
      </c>
      <c r="N59" s="1406"/>
      <c r="O59" s="1406"/>
      <c r="P59" s="1406"/>
      <c r="Q59" s="1406"/>
      <c r="R59" s="1406"/>
      <c r="S59" s="1406"/>
      <c r="T59" s="1406"/>
      <c r="U59" s="1406"/>
      <c r="V59" s="1406"/>
    </row>
    <row r="60" spans="1:12" ht="19.5" customHeight="1">
      <c r="A60" s="2047" t="s">
        <v>2887</v>
      </c>
      <c r="B60" s="2047"/>
      <c r="C60" s="2047"/>
      <c r="D60" s="2047"/>
      <c r="E60" s="2047"/>
      <c r="F60" s="2047"/>
      <c r="G60" s="2047"/>
      <c r="H60" s="2047"/>
      <c r="I60" s="2047"/>
      <c r="J60" s="2047"/>
      <c r="K60" s="2047"/>
      <c r="L60" s="2047"/>
    </row>
    <row r="61" spans="1:12" ht="12.75" customHeight="1">
      <c r="A61" s="2048" t="s">
        <v>2888</v>
      </c>
      <c r="B61" s="2048"/>
      <c r="C61" s="2048"/>
      <c r="D61" s="2048"/>
      <c r="E61" s="2048"/>
      <c r="F61" s="2048"/>
      <c r="G61" s="2048"/>
      <c r="H61" s="2048"/>
      <c r="I61" s="2048"/>
      <c r="J61" s="2048"/>
      <c r="K61" s="2048"/>
      <c r="L61" s="2048"/>
    </row>
    <row r="62" spans="1:12" ht="12.75" customHeight="1" thickBot="1">
      <c r="A62" s="1531" t="s">
        <v>2889</v>
      </c>
      <c r="B62" s="1532"/>
      <c r="C62" s="1532"/>
      <c r="D62" s="1532"/>
      <c r="E62" s="1533" t="s">
        <v>2890</v>
      </c>
      <c r="F62" s="1532"/>
      <c r="G62" s="1534" t="s">
        <v>2891</v>
      </c>
      <c r="I62" s="1532"/>
      <c r="J62" s="1535"/>
      <c r="K62" s="1535"/>
      <c r="L62" s="1536"/>
    </row>
    <row r="63" spans="1:11" ht="12.75" customHeight="1" thickBot="1">
      <c r="A63" s="1537" t="s">
        <v>153</v>
      </c>
      <c r="B63" s="1537" t="s">
        <v>2892</v>
      </c>
      <c r="C63" s="1537" t="s">
        <v>2816</v>
      </c>
      <c r="D63" s="1537" t="s">
        <v>2893</v>
      </c>
      <c r="E63" s="1538" t="s">
        <v>2894</v>
      </c>
      <c r="F63" s="1539"/>
      <c r="G63" s="1537" t="s">
        <v>153</v>
      </c>
      <c r="H63" s="1537" t="s">
        <v>2892</v>
      </c>
      <c r="I63" s="1537" t="s">
        <v>2816</v>
      </c>
      <c r="J63" s="1537" t="s">
        <v>2893</v>
      </c>
      <c r="K63" s="1538" t="s">
        <v>2836</v>
      </c>
    </row>
    <row r="64" spans="1:22" s="1518" customFormat="1" ht="12.75" customHeight="1">
      <c r="A64" s="1540" t="s">
        <v>2895</v>
      </c>
      <c r="B64" s="1449" t="s">
        <v>161</v>
      </c>
      <c r="C64" s="1449" t="s">
        <v>2896</v>
      </c>
      <c r="D64" s="1449" t="s">
        <v>351</v>
      </c>
      <c r="E64" s="1541">
        <v>13695</v>
      </c>
      <c r="F64" s="70"/>
      <c r="G64" s="46" t="s">
        <v>2897</v>
      </c>
      <c r="H64" s="1542">
        <v>2</v>
      </c>
      <c r="I64" s="1542">
        <v>60</v>
      </c>
      <c r="J64" s="1542">
        <v>1.1</v>
      </c>
      <c r="K64" s="48">
        <v>44038</v>
      </c>
      <c r="N64" s="1519"/>
      <c r="O64" s="1519"/>
      <c r="P64" s="1519"/>
      <c r="Q64" s="1519"/>
      <c r="R64" s="1519"/>
      <c r="S64" s="1519"/>
      <c r="T64" s="1519"/>
      <c r="U64" s="1519"/>
      <c r="V64" s="1519"/>
    </row>
    <row r="65" spans="1:22" s="1405" customFormat="1" ht="12.75" customHeight="1">
      <c r="A65" s="1543" t="s">
        <v>2898</v>
      </c>
      <c r="B65" s="560" t="s">
        <v>2899</v>
      </c>
      <c r="C65" s="560" t="s">
        <v>2900</v>
      </c>
      <c r="D65" s="560" t="s">
        <v>2754</v>
      </c>
      <c r="E65" s="1544">
        <v>19888</v>
      </c>
      <c r="F65" s="68"/>
      <c r="G65" s="49" t="s">
        <v>2901</v>
      </c>
      <c r="H65" s="559">
        <v>2</v>
      </c>
      <c r="I65" s="559">
        <v>120</v>
      </c>
      <c r="J65" s="559">
        <v>2.2</v>
      </c>
      <c r="K65" s="562">
        <v>55662</v>
      </c>
      <c r="N65" s="1406"/>
      <c r="O65" s="1406"/>
      <c r="P65" s="1406"/>
      <c r="Q65" s="1406"/>
      <c r="R65" s="1406"/>
      <c r="S65" s="1406"/>
      <c r="T65" s="1406"/>
      <c r="U65" s="1406"/>
      <c r="V65" s="1406"/>
    </row>
    <row r="66" spans="1:22" s="1405" customFormat="1" ht="12.75" customHeight="1">
      <c r="A66" s="1543" t="s">
        <v>2902</v>
      </c>
      <c r="B66" s="560" t="s">
        <v>2903</v>
      </c>
      <c r="C66" s="560" t="s">
        <v>2904</v>
      </c>
      <c r="D66" s="560" t="s">
        <v>2905</v>
      </c>
      <c r="E66" s="1544">
        <v>33980</v>
      </c>
      <c r="F66" s="68"/>
      <c r="G66" s="49" t="s">
        <v>2906</v>
      </c>
      <c r="H66" s="559">
        <v>2</v>
      </c>
      <c r="I66" s="559">
        <v>160</v>
      </c>
      <c r="J66" s="559">
        <v>3</v>
      </c>
      <c r="K66" s="562">
        <v>66242</v>
      </c>
      <c r="N66" s="1406"/>
      <c r="O66" s="1406"/>
      <c r="P66" s="1406"/>
      <c r="Q66" s="1406"/>
      <c r="R66" s="1406"/>
      <c r="S66" s="1406"/>
      <c r="T66" s="1406"/>
      <c r="U66" s="1406"/>
      <c r="V66" s="1406"/>
    </row>
    <row r="67" spans="1:22" s="1405" customFormat="1" ht="12.75" customHeight="1">
      <c r="A67" s="1543" t="s">
        <v>2907</v>
      </c>
      <c r="B67" s="560" t="s">
        <v>2908</v>
      </c>
      <c r="C67" s="560" t="s">
        <v>2745</v>
      </c>
      <c r="D67" s="560" t="s">
        <v>2909</v>
      </c>
      <c r="E67" s="1544">
        <v>34748</v>
      </c>
      <c r="F67" s="68"/>
      <c r="G67" s="49" t="s">
        <v>2910</v>
      </c>
      <c r="H67" s="559">
        <v>4</v>
      </c>
      <c r="I67" s="559">
        <v>100</v>
      </c>
      <c r="J67" s="559">
        <v>2.2</v>
      </c>
      <c r="K67" s="562">
        <v>49090</v>
      </c>
      <c r="N67" s="1406"/>
      <c r="O67" s="1406"/>
      <c r="P67" s="1406"/>
      <c r="Q67" s="1406"/>
      <c r="R67" s="1406"/>
      <c r="S67" s="1406"/>
      <c r="T67" s="1406"/>
      <c r="U67" s="1406"/>
      <c r="V67" s="1406"/>
    </row>
    <row r="68" spans="1:22" s="1405" customFormat="1" ht="12.75" customHeight="1">
      <c r="A68" s="1543" t="s">
        <v>2911</v>
      </c>
      <c r="B68" s="560" t="s">
        <v>2896</v>
      </c>
      <c r="C68" s="560" t="s">
        <v>2912</v>
      </c>
      <c r="D68" s="560" t="s">
        <v>2913</v>
      </c>
      <c r="E68" s="1544">
        <v>47534</v>
      </c>
      <c r="F68" s="68"/>
      <c r="G68" s="49" t="s">
        <v>2914</v>
      </c>
      <c r="H68" s="559">
        <v>6</v>
      </c>
      <c r="I68" s="559">
        <v>40</v>
      </c>
      <c r="J68" s="559">
        <v>1.5</v>
      </c>
      <c r="K68" s="562">
        <v>40962</v>
      </c>
      <c r="N68" s="1406"/>
      <c r="O68" s="1406"/>
      <c r="P68" s="1406"/>
      <c r="Q68" s="1406"/>
      <c r="R68" s="1406"/>
      <c r="S68" s="1406"/>
      <c r="T68" s="1406"/>
      <c r="U68" s="1406"/>
      <c r="V68" s="1406"/>
    </row>
    <row r="69" spans="1:22" s="1405" customFormat="1" ht="12.75" customHeight="1">
      <c r="A69" s="1543" t="s">
        <v>2915</v>
      </c>
      <c r="B69" s="560" t="s">
        <v>2896</v>
      </c>
      <c r="C69" s="560" t="s">
        <v>2916</v>
      </c>
      <c r="D69" s="560" t="s">
        <v>2917</v>
      </c>
      <c r="E69" s="1544">
        <v>105491</v>
      </c>
      <c r="F69" s="68"/>
      <c r="G69" s="49" t="s">
        <v>2918</v>
      </c>
      <c r="H69" s="559">
        <v>6</v>
      </c>
      <c r="I69" s="559">
        <v>40</v>
      </c>
      <c r="J69" s="559">
        <v>1.5</v>
      </c>
      <c r="K69" s="562">
        <v>45758</v>
      </c>
      <c r="N69" s="1406"/>
      <c r="O69" s="1406"/>
      <c r="P69" s="1406"/>
      <c r="Q69" s="1406"/>
      <c r="R69" s="1406"/>
      <c r="S69" s="1406"/>
      <c r="T69" s="1406"/>
      <c r="U69" s="1406"/>
      <c r="V69" s="1406"/>
    </row>
    <row r="70" spans="1:22" s="1405" customFormat="1" ht="12.75" customHeight="1">
      <c r="A70" s="1543" t="s">
        <v>2919</v>
      </c>
      <c r="B70" s="560" t="s">
        <v>2749</v>
      </c>
      <c r="C70" s="560" t="s">
        <v>2920</v>
      </c>
      <c r="D70" s="560" t="s">
        <v>2921</v>
      </c>
      <c r="E70" s="1544">
        <v>146950</v>
      </c>
      <c r="F70" s="68"/>
      <c r="G70" s="49" t="s">
        <v>2922</v>
      </c>
      <c r="H70" s="559">
        <v>8</v>
      </c>
      <c r="I70" s="559">
        <v>40</v>
      </c>
      <c r="J70" s="559">
        <v>5.5</v>
      </c>
      <c r="K70" s="562">
        <v>38605</v>
      </c>
      <c r="N70" s="1406"/>
      <c r="O70" s="1406"/>
      <c r="P70" s="1406"/>
      <c r="Q70" s="1406"/>
      <c r="R70" s="1406"/>
      <c r="S70" s="1406"/>
      <c r="T70" s="1406"/>
      <c r="U70" s="1406"/>
      <c r="V70" s="1406"/>
    </row>
    <row r="71" spans="1:22" s="1405" customFormat="1" ht="12.75" customHeight="1">
      <c r="A71" s="1543" t="s">
        <v>2923</v>
      </c>
      <c r="B71" s="560" t="s">
        <v>2753</v>
      </c>
      <c r="C71" s="560" t="s">
        <v>2924</v>
      </c>
      <c r="D71" s="560" t="s">
        <v>2925</v>
      </c>
      <c r="E71" s="1544">
        <v>136504</v>
      </c>
      <c r="F71" s="68"/>
      <c r="G71" s="49" t="s">
        <v>2926</v>
      </c>
      <c r="H71" s="559">
        <v>8</v>
      </c>
      <c r="I71" s="559">
        <v>40</v>
      </c>
      <c r="J71" s="559">
        <v>5.5</v>
      </c>
      <c r="K71" s="562">
        <v>52910</v>
      </c>
      <c r="N71" s="1406"/>
      <c r="O71" s="1406"/>
      <c r="P71" s="1406"/>
      <c r="Q71" s="1406"/>
      <c r="R71" s="1406"/>
      <c r="S71" s="1406"/>
      <c r="T71" s="1406"/>
      <c r="U71" s="1406"/>
      <c r="V71" s="1406"/>
    </row>
    <row r="72" spans="1:22" s="1405" customFormat="1" ht="12.75" customHeight="1">
      <c r="A72" s="1543" t="s">
        <v>2927</v>
      </c>
      <c r="B72" s="560" t="s">
        <v>2928</v>
      </c>
      <c r="C72" s="560" t="s">
        <v>2929</v>
      </c>
      <c r="D72" s="560" t="s">
        <v>2917</v>
      </c>
      <c r="E72" s="1544">
        <v>103046</v>
      </c>
      <c r="F72" s="68"/>
      <c r="G72" s="49" t="s">
        <v>2930</v>
      </c>
      <c r="H72" s="559">
        <v>12</v>
      </c>
      <c r="I72" s="559">
        <v>80</v>
      </c>
      <c r="J72" s="559">
        <v>5.5</v>
      </c>
      <c r="K72" s="562">
        <v>92860</v>
      </c>
      <c r="N72" s="1406"/>
      <c r="O72" s="1406"/>
      <c r="P72" s="1406"/>
      <c r="Q72" s="1406"/>
      <c r="R72" s="1406"/>
      <c r="S72" s="1406"/>
      <c r="T72" s="1406"/>
      <c r="U72" s="1406"/>
      <c r="V72" s="1406"/>
    </row>
    <row r="73" spans="1:22" s="1405" customFormat="1" ht="12.75" customHeight="1" thickBot="1">
      <c r="A73" s="1545" t="s">
        <v>2931</v>
      </c>
      <c r="B73" s="1466" t="s">
        <v>2932</v>
      </c>
      <c r="C73" s="1466" t="s">
        <v>2749</v>
      </c>
      <c r="D73" s="1466" t="s">
        <v>2933</v>
      </c>
      <c r="E73" s="1546">
        <v>197030</v>
      </c>
      <c r="F73" s="68"/>
      <c r="G73" s="51" t="s">
        <v>2934</v>
      </c>
      <c r="H73" s="1547">
        <v>16</v>
      </c>
      <c r="I73" s="1547">
        <v>100</v>
      </c>
      <c r="J73" s="1547">
        <v>7.5</v>
      </c>
      <c r="K73" s="19">
        <v>120744</v>
      </c>
      <c r="N73" s="1406"/>
      <c r="O73" s="1406"/>
      <c r="P73" s="1406"/>
      <c r="Q73" s="1406"/>
      <c r="R73" s="1406"/>
      <c r="S73" s="1406"/>
      <c r="T73" s="1406"/>
      <c r="U73" s="1406"/>
      <c r="V73" s="1406"/>
    </row>
    <row r="74" spans="1:12" ht="12.75" customHeight="1">
      <c r="A74" s="2049" t="s">
        <v>2935</v>
      </c>
      <c r="B74" s="2049"/>
      <c r="C74" s="2049"/>
      <c r="D74" s="2049"/>
      <c r="E74" s="2049"/>
      <c r="F74" s="2049"/>
      <c r="G74" s="2049"/>
      <c r="H74" s="2049"/>
      <c r="I74" s="2049"/>
      <c r="J74" s="2049"/>
      <c r="K74" s="2049"/>
      <c r="L74" s="2049"/>
    </row>
    <row r="75" spans="1:12" ht="12.75" customHeight="1">
      <c r="A75" s="2050" t="s">
        <v>2936</v>
      </c>
      <c r="B75" s="2050"/>
      <c r="C75" s="2050"/>
      <c r="D75" s="2050"/>
      <c r="E75" s="2050"/>
      <c r="F75" s="2050"/>
      <c r="G75" s="2050"/>
      <c r="H75" s="2050"/>
      <c r="I75" s="2050"/>
      <c r="J75" s="2050"/>
      <c r="K75" s="2050"/>
      <c r="L75" s="2050"/>
    </row>
    <row r="76" spans="1:12" ht="12.75" customHeight="1">
      <c r="A76" s="2050" t="s">
        <v>2937</v>
      </c>
      <c r="B76" s="2050"/>
      <c r="C76" s="2050"/>
      <c r="D76" s="2050"/>
      <c r="E76" s="2050"/>
      <c r="F76" s="2050"/>
      <c r="G76" s="2050"/>
      <c r="H76" s="2050"/>
      <c r="I76" s="2050"/>
      <c r="J76" s="2050"/>
      <c r="K76" s="2050"/>
      <c r="L76" s="2050"/>
    </row>
    <row r="77" spans="1:12" ht="12.75" customHeight="1">
      <c r="A77" s="2050" t="s">
        <v>2938</v>
      </c>
      <c r="B77" s="2050"/>
      <c r="C77" s="2050"/>
      <c r="D77" s="2050"/>
      <c r="E77" s="2050"/>
      <c r="F77" s="2050"/>
      <c r="G77" s="2050"/>
      <c r="H77" s="2050"/>
      <c r="I77" s="2050"/>
      <c r="J77" s="2050"/>
      <c r="K77" s="2050"/>
      <c r="L77" s="2050"/>
    </row>
    <row r="78" spans="1:12" ht="12.75" customHeight="1" thickBot="1">
      <c r="A78" s="54" t="s">
        <v>2939</v>
      </c>
      <c r="B78" s="44"/>
      <c r="C78" s="44"/>
      <c r="D78" s="44"/>
      <c r="E78" s="1548"/>
      <c r="F78" s="65"/>
      <c r="G78" s="54" t="s">
        <v>2939</v>
      </c>
      <c r="I78" s="44"/>
      <c r="J78" s="44"/>
      <c r="K78" s="44"/>
      <c r="L78" s="1548"/>
    </row>
    <row r="79" spans="1:11" ht="12.75" customHeight="1" thickBot="1">
      <c r="A79" s="1549" t="s">
        <v>81</v>
      </c>
      <c r="B79" s="1550" t="s">
        <v>2815</v>
      </c>
      <c r="C79" s="1549" t="s">
        <v>2734</v>
      </c>
      <c r="D79" s="1550" t="s">
        <v>2735</v>
      </c>
      <c r="E79" s="1551" t="s">
        <v>2836</v>
      </c>
      <c r="F79" s="1552"/>
      <c r="G79" s="1549" t="s">
        <v>81</v>
      </c>
      <c r="H79" s="1549" t="s">
        <v>2815</v>
      </c>
      <c r="I79" s="1550" t="s">
        <v>2734</v>
      </c>
      <c r="J79" s="1549" t="s">
        <v>2735</v>
      </c>
      <c r="K79" s="1553" t="s">
        <v>2836</v>
      </c>
    </row>
    <row r="80" spans="1:11" ht="12.75" customHeight="1">
      <c r="A80" s="46" t="s">
        <v>2940</v>
      </c>
      <c r="B80" s="47">
        <v>15</v>
      </c>
      <c r="C80" s="47">
        <v>14.5</v>
      </c>
      <c r="D80" s="47">
        <v>0.9</v>
      </c>
      <c r="E80" s="48">
        <v>69309</v>
      </c>
      <c r="F80" s="1554"/>
      <c r="G80" s="1555" t="s">
        <v>2941</v>
      </c>
      <c r="H80" s="47">
        <v>18.8</v>
      </c>
      <c r="I80" s="47">
        <v>26</v>
      </c>
      <c r="J80" s="47">
        <v>2.3</v>
      </c>
      <c r="K80" s="48">
        <v>76796</v>
      </c>
    </row>
    <row r="81" spans="1:11" ht="12.75" customHeight="1" thickBot="1">
      <c r="A81" s="1556" t="s">
        <v>2942</v>
      </c>
      <c r="B81" s="52">
        <v>18</v>
      </c>
      <c r="C81" s="52">
        <v>20</v>
      </c>
      <c r="D81" s="52">
        <v>1.8</v>
      </c>
      <c r="E81" s="19">
        <v>69309</v>
      </c>
      <c r="F81" s="1557"/>
      <c r="G81" s="51" t="s">
        <v>2943</v>
      </c>
      <c r="H81" s="52">
        <v>18.8</v>
      </c>
      <c r="I81" s="52">
        <v>46</v>
      </c>
      <c r="J81" s="52">
        <v>5.2</v>
      </c>
      <c r="K81" s="19">
        <v>117195</v>
      </c>
    </row>
    <row r="82" spans="1:11" ht="12.75" customHeight="1" thickTop="1">
      <c r="A82" s="2051" t="s">
        <v>2944</v>
      </c>
      <c r="B82" s="2051"/>
      <c r="C82" s="2051"/>
      <c r="D82" s="2051"/>
      <c r="E82" s="2051"/>
      <c r="F82" s="2052"/>
      <c r="G82" s="2051"/>
      <c r="H82" s="2051"/>
      <c r="I82" s="2051"/>
      <c r="J82" s="2051"/>
      <c r="K82" s="2051"/>
    </row>
    <row r="83" spans="1:11" ht="12.75" customHeight="1">
      <c r="A83" s="2055" t="s">
        <v>2945</v>
      </c>
      <c r="B83" s="2055"/>
      <c r="C83" s="2055"/>
      <c r="D83" s="2055"/>
      <c r="E83" s="2055"/>
      <c r="F83" s="2055"/>
      <c r="G83" s="2055"/>
      <c r="H83" s="2055"/>
      <c r="I83" s="2055"/>
      <c r="J83" s="2055"/>
      <c r="K83" s="2055"/>
    </row>
    <row r="84" spans="1:11" ht="12.75" customHeight="1">
      <c r="A84" s="2055" t="s">
        <v>2946</v>
      </c>
      <c r="B84" s="2055"/>
      <c r="C84" s="2055"/>
      <c r="D84" s="2055"/>
      <c r="E84" s="2055"/>
      <c r="F84" s="2055"/>
      <c r="G84" s="2055"/>
      <c r="H84" s="2055"/>
      <c r="I84" s="2055"/>
      <c r="J84" s="2055"/>
      <c r="K84" s="2055"/>
    </row>
    <row r="85" spans="1:22" s="1558" customFormat="1" ht="12.75" customHeight="1" thickBot="1">
      <c r="A85" s="2053" t="s">
        <v>2811</v>
      </c>
      <c r="B85" s="2053"/>
      <c r="C85" s="2053"/>
      <c r="D85" s="2054"/>
      <c r="E85" s="2054"/>
      <c r="F85" s="2054"/>
      <c r="G85" s="2053" t="s">
        <v>2864</v>
      </c>
      <c r="H85" s="2053"/>
      <c r="I85" s="2053"/>
      <c r="J85" s="2054"/>
      <c r="K85" s="2054"/>
      <c r="N85" s="10"/>
      <c r="O85" s="10"/>
      <c r="P85" s="10"/>
      <c r="Q85" s="10"/>
      <c r="R85" s="10"/>
      <c r="S85" s="10"/>
      <c r="T85" s="10"/>
      <c r="U85" s="10"/>
      <c r="V85" s="10"/>
    </row>
    <row r="86" spans="1:11" ht="12.75" customHeight="1" thickBot="1">
      <c r="A86" s="1559" t="s">
        <v>153</v>
      </c>
      <c r="B86" s="1560" t="s">
        <v>2815</v>
      </c>
      <c r="C86" s="1559" t="s">
        <v>2734</v>
      </c>
      <c r="D86" s="1560" t="s">
        <v>2735</v>
      </c>
      <c r="E86" s="1561" t="s">
        <v>2837</v>
      </c>
      <c r="F86" s="17"/>
      <c r="G86" s="1559" t="s">
        <v>153</v>
      </c>
      <c r="H86" s="1559" t="s">
        <v>2815</v>
      </c>
      <c r="I86" s="1560" t="s">
        <v>2734</v>
      </c>
      <c r="J86" s="1559" t="s">
        <v>2735</v>
      </c>
      <c r="K86" s="1562" t="s">
        <v>2817</v>
      </c>
    </row>
    <row r="87" spans="1:11" ht="12.75" customHeight="1">
      <c r="A87" s="1516" t="s">
        <v>2947</v>
      </c>
      <c r="B87" s="1563">
        <v>10</v>
      </c>
      <c r="C87" s="1564">
        <v>5</v>
      </c>
      <c r="D87" s="1517">
        <v>0.155</v>
      </c>
      <c r="E87" s="1565">
        <v>47632</v>
      </c>
      <c r="F87" s="12"/>
      <c r="G87" s="1516" t="s">
        <v>2948</v>
      </c>
      <c r="H87" s="1563">
        <v>10</v>
      </c>
      <c r="I87" s="1564">
        <v>5</v>
      </c>
      <c r="J87" s="1517">
        <v>0.309</v>
      </c>
      <c r="K87" s="1566">
        <v>45677</v>
      </c>
    </row>
    <row r="88" spans="1:11" ht="12.75" customHeight="1">
      <c r="A88" s="1523" t="s">
        <v>2949</v>
      </c>
      <c r="B88" s="1567">
        <v>12</v>
      </c>
      <c r="C88" s="1568">
        <v>7</v>
      </c>
      <c r="D88" s="1524">
        <v>0.29</v>
      </c>
      <c r="E88" s="1569">
        <v>55652</v>
      </c>
      <c r="F88" s="12"/>
      <c r="G88" s="1523" t="s">
        <v>2950</v>
      </c>
      <c r="H88" s="1567">
        <v>20</v>
      </c>
      <c r="I88" s="1568">
        <v>5</v>
      </c>
      <c r="J88" s="1524">
        <v>0.5</v>
      </c>
      <c r="K88" s="1570">
        <v>41346</v>
      </c>
    </row>
    <row r="89" spans="1:11" ht="12.75" customHeight="1">
      <c r="A89" s="1523" t="s">
        <v>2951</v>
      </c>
      <c r="B89" s="1567">
        <v>20</v>
      </c>
      <c r="C89" s="1568">
        <v>6</v>
      </c>
      <c r="D89" s="1524">
        <v>0.87</v>
      </c>
      <c r="E89" s="1569">
        <v>67492</v>
      </c>
      <c r="F89" s="12"/>
      <c r="G89" s="1523" t="s">
        <v>2952</v>
      </c>
      <c r="H89" s="1567">
        <v>20</v>
      </c>
      <c r="I89" s="1568">
        <v>6.5</v>
      </c>
      <c r="J89" s="1524">
        <v>0.546</v>
      </c>
      <c r="K89" s="1570">
        <v>57134</v>
      </c>
    </row>
    <row r="90" spans="1:11" ht="12.75" customHeight="1" thickBot="1">
      <c r="A90" s="1528" t="s">
        <v>2953</v>
      </c>
      <c r="B90" s="1571">
        <v>32</v>
      </c>
      <c r="C90" s="1572">
        <v>7</v>
      </c>
      <c r="D90" s="1529">
        <v>0.85</v>
      </c>
      <c r="E90" s="1573">
        <v>80099</v>
      </c>
      <c r="F90" s="12"/>
      <c r="G90" s="1528" t="s">
        <v>2954</v>
      </c>
      <c r="H90" s="1571">
        <v>30</v>
      </c>
      <c r="I90" s="1572">
        <v>7</v>
      </c>
      <c r="J90" s="1529">
        <v>0.403</v>
      </c>
      <c r="K90" s="1574">
        <v>71015</v>
      </c>
    </row>
    <row r="91" spans="1:11" ht="15" customHeight="1">
      <c r="A91" s="2025" t="s">
        <v>2955</v>
      </c>
      <c r="B91" s="2025"/>
      <c r="C91" s="2025"/>
      <c r="D91" s="2025"/>
      <c r="E91" s="2025"/>
      <c r="F91" s="2025"/>
      <c r="G91" s="2025"/>
      <c r="H91" s="2025"/>
      <c r="I91" s="2025"/>
      <c r="J91" s="2025"/>
      <c r="K91" s="2025"/>
    </row>
    <row r="92" spans="1:11" ht="12.75" customHeight="1">
      <c r="A92" s="1575"/>
      <c r="B92" s="1454"/>
      <c r="C92" s="1454"/>
      <c r="D92" s="1454"/>
      <c r="E92" s="1576"/>
      <c r="F92" s="1577"/>
      <c r="G92" s="1408"/>
      <c r="H92" s="1454"/>
      <c r="I92" s="1454"/>
      <c r="J92" s="1454"/>
      <c r="K92" s="1409"/>
    </row>
    <row r="93" spans="1:11" ht="12.75" customHeight="1">
      <c r="A93" s="2029"/>
      <c r="B93" s="2029"/>
      <c r="C93" s="2029"/>
      <c r="D93" s="2029"/>
      <c r="E93" s="2029"/>
      <c r="F93" s="2029"/>
      <c r="G93" s="2029"/>
      <c r="H93" s="2029"/>
      <c r="I93" s="2029"/>
      <c r="J93" s="2029"/>
      <c r="K93" s="2029"/>
    </row>
    <row r="94" spans="1:11" ht="12.75" customHeight="1">
      <c r="A94" s="2007"/>
      <c r="B94" s="2007"/>
      <c r="C94" s="2007"/>
      <c r="D94" s="2007"/>
      <c r="E94" s="2007"/>
      <c r="F94" s="2007"/>
      <c r="G94" s="2007"/>
      <c r="H94" s="2007"/>
      <c r="I94" s="2007"/>
      <c r="J94" s="2007"/>
      <c r="K94" s="2007"/>
    </row>
    <row r="95" spans="1:11" ht="12.75" customHeight="1">
      <c r="A95" s="2007"/>
      <c r="B95" s="2007"/>
      <c r="C95" s="2007"/>
      <c r="D95" s="2007"/>
      <c r="E95" s="2007"/>
      <c r="F95" s="2007"/>
      <c r="G95" s="2007"/>
      <c r="H95" s="2007"/>
      <c r="I95" s="2007"/>
      <c r="J95" s="2007"/>
      <c r="K95" s="2007"/>
    </row>
    <row r="96" spans="1:11" s="10" customFormat="1" ht="12.75" customHeight="1">
      <c r="A96" s="2053"/>
      <c r="B96" s="2054"/>
      <c r="C96" s="2054"/>
      <c r="D96" s="2054"/>
      <c r="E96" s="2054"/>
      <c r="F96" s="2054"/>
      <c r="G96" s="2053"/>
      <c r="H96" s="2054"/>
      <c r="I96" s="2054"/>
      <c r="J96" s="2054"/>
      <c r="K96" s="2054"/>
    </row>
    <row r="97" spans="1:11" s="8" customFormat="1" ht="12.75" customHeight="1">
      <c r="A97" s="17"/>
      <c r="B97" s="17"/>
      <c r="C97" s="17"/>
      <c r="D97" s="17"/>
      <c r="E97" s="519"/>
      <c r="F97" s="17"/>
      <c r="G97" s="17"/>
      <c r="H97" s="17"/>
      <c r="I97" s="17"/>
      <c r="J97" s="17"/>
      <c r="K97" s="519"/>
    </row>
    <row r="98" spans="1:11" s="8" customFormat="1" ht="9" customHeight="1">
      <c r="A98" s="12"/>
      <c r="B98" s="14"/>
      <c r="C98" s="14"/>
      <c r="D98" s="14"/>
      <c r="E98" s="520"/>
      <c r="F98" s="12"/>
      <c r="G98" s="16"/>
      <c r="H98" s="14"/>
      <c r="I98" s="14"/>
      <c r="J98" s="14"/>
      <c r="K98" s="9"/>
    </row>
    <row r="99" spans="1:11" s="8" customFormat="1" ht="9" customHeight="1">
      <c r="A99" s="12"/>
      <c r="B99" s="14"/>
      <c r="C99" s="14"/>
      <c r="D99" s="14"/>
      <c r="E99" s="520"/>
      <c r="F99" s="12"/>
      <c r="G99" s="16"/>
      <c r="H99" s="14"/>
      <c r="I99" s="14"/>
      <c r="J99" s="14"/>
      <c r="K99" s="9"/>
    </row>
    <row r="100" spans="1:11" s="8" customFormat="1" ht="9" customHeight="1">
      <c r="A100" s="12"/>
      <c r="B100" s="14"/>
      <c r="C100" s="14"/>
      <c r="D100" s="14"/>
      <c r="E100" s="520"/>
      <c r="F100" s="12"/>
      <c r="G100" s="16"/>
      <c r="H100" s="14"/>
      <c r="I100" s="14"/>
      <c r="J100" s="14"/>
      <c r="K100" s="9"/>
    </row>
    <row r="101" spans="1:11" s="8" customFormat="1" ht="10.5" customHeight="1">
      <c r="A101" s="12"/>
      <c r="B101" s="14"/>
      <c r="C101" s="14"/>
      <c r="D101" s="14"/>
      <c r="E101" s="520"/>
      <c r="F101" s="12"/>
      <c r="G101" s="16"/>
      <c r="H101" s="14"/>
      <c r="I101" s="14"/>
      <c r="J101" s="14"/>
      <c r="K101" s="9"/>
    </row>
    <row r="102" spans="4:11" s="8" customFormat="1" ht="9" customHeight="1">
      <c r="D102" s="7"/>
      <c r="E102" s="7"/>
      <c r="F102" s="7"/>
      <c r="G102" s="1578"/>
      <c r="H102" s="1578"/>
      <c r="I102" s="1578"/>
      <c r="J102" s="1578"/>
      <c r="K102" s="7"/>
    </row>
    <row r="103" spans="1:11" s="8" customFormat="1" ht="9" customHeight="1">
      <c r="A103" s="1578"/>
      <c r="B103" s="1578"/>
      <c r="C103" s="1578"/>
      <c r="D103" s="1578"/>
      <c r="E103" s="7"/>
      <c r="F103" s="11"/>
      <c r="G103" s="10"/>
      <c r="H103" s="10"/>
      <c r="I103" s="10"/>
      <c r="J103" s="10"/>
      <c r="K103" s="1493"/>
    </row>
    <row r="104" spans="1:11" s="8" customFormat="1" ht="9" customHeight="1">
      <c r="A104" s="10"/>
      <c r="B104" s="10"/>
      <c r="C104" s="10"/>
      <c r="D104" s="10"/>
      <c r="E104" s="1493"/>
      <c r="F104" s="10"/>
      <c r="G104" s="12"/>
      <c r="H104" s="1579"/>
      <c r="I104" s="1579"/>
      <c r="J104" s="1579"/>
      <c r="K104" s="9"/>
    </row>
    <row r="105" spans="1:11" ht="9" customHeight="1">
      <c r="A105" s="12"/>
      <c r="B105" s="1579"/>
      <c r="C105" s="1579"/>
      <c r="D105" s="1579"/>
      <c r="E105" s="1580"/>
      <c r="F105" s="1577"/>
      <c r="G105" s="12"/>
      <c r="H105" s="1579"/>
      <c r="I105" s="1579"/>
      <c r="J105" s="1579"/>
      <c r="K105" s="9"/>
    </row>
    <row r="106" spans="1:11" ht="9" customHeight="1">
      <c r="A106" s="12"/>
      <c r="B106" s="1579"/>
      <c r="C106" s="1579"/>
      <c r="D106" s="1579"/>
      <c r="E106" s="9"/>
      <c r="F106" s="1577"/>
      <c r="G106" s="12"/>
      <c r="H106" s="1579"/>
      <c r="I106" s="1579"/>
      <c r="J106" s="1579"/>
      <c r="K106" s="9"/>
    </row>
    <row r="107" spans="1:11" ht="9" customHeight="1">
      <c r="A107" s="12"/>
      <c r="B107" s="1579"/>
      <c r="C107" s="1579"/>
      <c r="D107" s="1579"/>
      <c r="E107" s="9"/>
      <c r="F107" s="1577"/>
      <c r="G107" s="12"/>
      <c r="H107" s="1579"/>
      <c r="I107" s="1579"/>
      <c r="J107" s="1579"/>
      <c r="K107" s="9"/>
    </row>
    <row r="108" spans="1:11" ht="9" customHeight="1">
      <c r="A108" s="12"/>
      <c r="B108" s="1579"/>
      <c r="C108" s="1579"/>
      <c r="D108" s="1579"/>
      <c r="E108" s="1581"/>
      <c r="F108" s="1577"/>
      <c r="G108" s="12"/>
      <c r="H108" s="1579"/>
      <c r="I108" s="1579"/>
      <c r="J108" s="1579"/>
      <c r="K108" s="9"/>
    </row>
    <row r="109" spans="1:11" ht="12.75" customHeight="1">
      <c r="A109" s="12"/>
      <c r="B109" s="1579"/>
      <c r="C109" s="1579"/>
      <c r="D109" s="1579"/>
      <c r="E109" s="9"/>
      <c r="F109" s="1577"/>
      <c r="G109" s="12"/>
      <c r="H109" s="1579"/>
      <c r="I109" s="1579"/>
      <c r="J109" s="1579"/>
      <c r="K109" s="9"/>
    </row>
    <row r="110" spans="1:11" ht="9" customHeight="1">
      <c r="A110" s="12"/>
      <c r="B110" s="1579"/>
      <c r="C110" s="1579"/>
      <c r="D110" s="1579"/>
      <c r="E110" s="9"/>
      <c r="F110" s="1577"/>
      <c r="G110" s="12"/>
      <c r="H110" s="1579"/>
      <c r="I110" s="1579"/>
      <c r="J110" s="1579"/>
      <c r="K110" s="9"/>
    </row>
    <row r="111" spans="1:11" ht="9" customHeight="1">
      <c r="A111" s="12"/>
      <c r="B111" s="1579"/>
      <c r="C111" s="1579"/>
      <c r="D111" s="1579"/>
      <c r="E111" s="9"/>
      <c r="F111" s="1577"/>
      <c r="G111" s="12"/>
      <c r="H111" s="1579"/>
      <c r="I111" s="1579"/>
      <c r="J111" s="1579"/>
      <c r="K111" s="9"/>
    </row>
    <row r="112" spans="1:11" ht="9" customHeight="1">
      <c r="A112" s="12"/>
      <c r="B112" s="1579"/>
      <c r="C112" s="1579"/>
      <c r="D112" s="1579"/>
      <c r="E112" s="9"/>
      <c r="F112" s="1577"/>
      <c r="G112" s="12"/>
      <c r="H112" s="1579"/>
      <c r="I112" s="1579"/>
      <c r="J112" s="1579"/>
      <c r="K112" s="9"/>
    </row>
    <row r="113" spans="1:11" ht="9" customHeight="1">
      <c r="A113" s="12"/>
      <c r="B113" s="1579"/>
      <c r="C113" s="1579"/>
      <c r="D113" s="1579"/>
      <c r="E113" s="9"/>
      <c r="F113" s="1577"/>
      <c r="G113" s="12"/>
      <c r="H113" s="1579"/>
      <c r="I113" s="1579"/>
      <c r="J113" s="1579"/>
      <c r="K113" s="9"/>
    </row>
    <row r="114" spans="1:14" ht="9" customHeight="1">
      <c r="A114" s="12"/>
      <c r="B114" s="1579"/>
      <c r="C114" s="1579"/>
      <c r="D114" s="1579"/>
      <c r="E114" s="1305"/>
      <c r="F114" s="1577"/>
      <c r="G114" s="12"/>
      <c r="H114" s="1579"/>
      <c r="I114" s="1579"/>
      <c r="J114" s="1579"/>
      <c r="K114" s="9"/>
      <c r="L114" s="1558"/>
      <c r="M114" s="1558"/>
      <c r="N114" s="10"/>
    </row>
    <row r="115" spans="1:22" s="1558" customFormat="1" ht="10.5" customHeight="1">
      <c r="A115" s="12"/>
      <c r="B115" s="1579"/>
      <c r="C115" s="1579"/>
      <c r="D115" s="1579"/>
      <c r="E115" s="1305"/>
      <c r="F115" s="1577"/>
      <c r="G115" s="10"/>
      <c r="H115" s="10"/>
      <c r="I115" s="10"/>
      <c r="J115" s="10"/>
      <c r="K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11" ht="9" customHeight="1">
      <c r="A116" s="11"/>
      <c r="B116" s="10"/>
      <c r="C116" s="10"/>
      <c r="D116" s="10"/>
      <c r="E116" s="10"/>
      <c r="F116" s="10"/>
      <c r="G116" s="1582"/>
      <c r="H116" s="1582"/>
      <c r="I116" s="1582"/>
      <c r="J116" s="1582"/>
      <c r="K116" s="1583"/>
    </row>
    <row r="117" spans="1:11" ht="9" customHeight="1">
      <c r="A117" s="1582"/>
      <c r="B117" s="1582"/>
      <c r="C117" s="1582"/>
      <c r="D117" s="1584"/>
      <c r="E117" s="1583"/>
      <c r="F117" s="1582"/>
      <c r="G117" s="10"/>
      <c r="H117" s="10"/>
      <c r="I117" s="10"/>
      <c r="J117" s="10"/>
      <c r="K117" s="1493"/>
    </row>
    <row r="118" spans="1:11" ht="9" customHeight="1">
      <c r="A118" s="10"/>
      <c r="B118" s="10"/>
      <c r="C118" s="10"/>
      <c r="D118" s="10"/>
      <c r="E118" s="1493"/>
      <c r="F118" s="10"/>
      <c r="G118" s="1422"/>
      <c r="H118" s="1579"/>
      <c r="I118" s="1579"/>
      <c r="J118" s="1579"/>
      <c r="K118" s="9"/>
    </row>
    <row r="119" spans="1:11" ht="9" customHeight="1">
      <c r="A119" s="1422"/>
      <c r="B119" s="1579"/>
      <c r="C119" s="1579"/>
      <c r="D119" s="1579"/>
      <c r="E119" s="9"/>
      <c r="G119" s="1422"/>
      <c r="H119" s="1579"/>
      <c r="I119" s="1579"/>
      <c r="J119" s="1579"/>
      <c r="K119" s="9"/>
    </row>
    <row r="120" spans="1:11" ht="9" customHeight="1">
      <c r="A120" s="1422"/>
      <c r="B120" s="1579"/>
      <c r="C120" s="1579"/>
      <c r="D120" s="1579"/>
      <c r="E120" s="9"/>
      <c r="G120" s="1422"/>
      <c r="H120" s="1579"/>
      <c r="I120" s="1579"/>
      <c r="J120" s="1579"/>
      <c r="K120" s="9"/>
    </row>
    <row r="121" spans="1:11" ht="9" customHeight="1">
      <c r="A121" s="1585"/>
      <c r="B121" s="1579"/>
      <c r="C121" s="1579"/>
      <c r="D121" s="1579"/>
      <c r="E121" s="9"/>
      <c r="G121" s="1422"/>
      <c r="H121" s="9"/>
      <c r="I121" s="1579"/>
      <c r="J121" s="1579"/>
      <c r="K121" s="9"/>
    </row>
    <row r="122" spans="1:11" ht="9" customHeight="1">
      <c r="A122" s="1585"/>
      <c r="B122" s="1579"/>
      <c r="C122" s="1579"/>
      <c r="D122" s="1579"/>
      <c r="E122" s="9"/>
      <c r="F122" s="10"/>
      <c r="G122" s="1422"/>
      <c r="H122" s="1579"/>
      <c r="I122" s="1579"/>
      <c r="J122" s="1579"/>
      <c r="K122" s="9"/>
    </row>
    <row r="123" spans="1:11" ht="9" customHeight="1">
      <c r="A123" s="1585"/>
      <c r="B123" s="1579"/>
      <c r="C123" s="1579"/>
      <c r="D123" s="1579"/>
      <c r="E123" s="9"/>
      <c r="G123" s="1422"/>
      <c r="H123" s="1579"/>
      <c r="I123" s="1579"/>
      <c r="J123" s="1586"/>
      <c r="K123" s="9"/>
    </row>
    <row r="124" spans="1:11" ht="42" customHeight="1">
      <c r="A124" s="1585"/>
      <c r="B124" s="1579"/>
      <c r="C124" s="1579"/>
      <c r="D124" s="1587"/>
      <c r="E124" s="9"/>
      <c r="G124" s="1422"/>
      <c r="H124" s="1579"/>
      <c r="I124" s="1579"/>
      <c r="J124" s="1579"/>
      <c r="K124" s="9"/>
    </row>
    <row r="125" spans="1:11" ht="9.75" customHeight="1">
      <c r="A125" s="1585"/>
      <c r="B125" s="1579"/>
      <c r="C125" s="1579"/>
      <c r="D125" s="1579"/>
      <c r="E125" s="9"/>
      <c r="G125" s="1422"/>
      <c r="H125" s="1579"/>
      <c r="I125" s="1579"/>
      <c r="J125" s="1579"/>
      <c r="K125" s="9"/>
    </row>
    <row r="126" spans="1:13" ht="9.75" customHeight="1">
      <c r="A126" s="1585"/>
      <c r="B126" s="1579"/>
      <c r="C126" s="1579"/>
      <c r="D126" s="1579"/>
      <c r="E126" s="9"/>
      <c r="G126" s="1422"/>
      <c r="H126" s="1579"/>
      <c r="I126" s="1579"/>
      <c r="J126" s="1579"/>
      <c r="K126" s="9"/>
      <c r="L126" s="8"/>
      <c r="M126" s="8"/>
    </row>
    <row r="127" spans="1:13" ht="9.75" customHeight="1">
      <c r="A127" s="1585"/>
      <c r="B127" s="1579"/>
      <c r="C127" s="1579"/>
      <c r="D127" s="1579"/>
      <c r="E127" s="9"/>
      <c r="G127" s="1422"/>
      <c r="H127" s="1579"/>
      <c r="I127" s="1579"/>
      <c r="J127" s="1579"/>
      <c r="K127" s="9"/>
      <c r="L127" s="8"/>
      <c r="M127" s="8"/>
    </row>
    <row r="128" spans="1:13" ht="9.75" customHeight="1">
      <c r="A128" s="1585"/>
      <c r="B128" s="1579"/>
      <c r="C128" s="1579"/>
      <c r="D128" s="1579"/>
      <c r="E128" s="9"/>
      <c r="G128" s="12"/>
      <c r="H128" s="1579"/>
      <c r="I128" s="1579"/>
      <c r="J128" s="1579"/>
      <c r="K128" s="9"/>
      <c r="L128" s="8"/>
      <c r="M128" s="8"/>
    </row>
    <row r="129" spans="1:13" ht="9.75" customHeight="1">
      <c r="A129" s="1585"/>
      <c r="B129" s="1579"/>
      <c r="C129" s="1579"/>
      <c r="D129" s="1579"/>
      <c r="E129" s="9"/>
      <c r="G129" s="1422"/>
      <c r="H129" s="1579"/>
      <c r="I129" s="1579"/>
      <c r="J129" s="1579"/>
      <c r="K129" s="9"/>
      <c r="L129" s="8"/>
      <c r="M129" s="8"/>
    </row>
    <row r="130" spans="1:13" ht="9.75" customHeight="1">
      <c r="A130" s="1585"/>
      <c r="B130" s="1579"/>
      <c r="C130" s="1579"/>
      <c r="D130" s="1586"/>
      <c r="E130" s="9"/>
      <c r="G130" s="1422"/>
      <c r="H130" s="1579"/>
      <c r="I130" s="1579"/>
      <c r="J130" s="1579"/>
      <c r="K130" s="9"/>
      <c r="L130" s="8"/>
      <c r="M130" s="8"/>
    </row>
    <row r="131" spans="1:14" ht="9" customHeight="1">
      <c r="A131" s="1585"/>
      <c r="B131" s="1579"/>
      <c r="C131" s="1579"/>
      <c r="D131" s="1579"/>
      <c r="E131" s="9"/>
      <c r="G131" s="1588"/>
      <c r="H131" s="1588"/>
      <c r="I131" s="1588"/>
      <c r="J131" s="1588"/>
      <c r="K131" s="1588"/>
      <c r="L131" s="8"/>
      <c r="M131" s="8"/>
      <c r="N131" s="10"/>
    </row>
    <row r="132" spans="1:13" ht="9" customHeight="1">
      <c r="A132" s="1588"/>
      <c r="B132" s="1588"/>
      <c r="C132" s="1588"/>
      <c r="D132" s="1588"/>
      <c r="E132" s="1588"/>
      <c r="F132" s="1588"/>
      <c r="G132" s="1578"/>
      <c r="H132" s="1578"/>
      <c r="I132" s="1578"/>
      <c r="J132" s="1578"/>
      <c r="K132" s="7"/>
      <c r="L132" s="8"/>
      <c r="M132" s="8"/>
    </row>
    <row r="133" spans="1:13" ht="9" customHeight="1">
      <c r="A133" s="1578"/>
      <c r="B133" s="1578"/>
      <c r="C133" s="1578"/>
      <c r="D133" s="1493"/>
      <c r="E133" s="7"/>
      <c r="F133" s="1578"/>
      <c r="G133" s="1589"/>
      <c r="H133" s="1590"/>
      <c r="I133" s="1578"/>
      <c r="J133" s="1578"/>
      <c r="K133" s="1493"/>
      <c r="L133" s="8"/>
      <c r="M133" s="8"/>
    </row>
    <row r="134" spans="1:13" ht="9" customHeight="1">
      <c r="A134" s="1589"/>
      <c r="B134" s="1589"/>
      <c r="C134" s="1591"/>
      <c r="D134" s="1591"/>
      <c r="E134" s="1591"/>
      <c r="F134" s="1591"/>
      <c r="G134" s="1592"/>
      <c r="H134" s="1593"/>
      <c r="I134" s="1578"/>
      <c r="J134" s="8"/>
      <c r="K134" s="7"/>
      <c r="L134" s="8"/>
      <c r="M134" s="8"/>
    </row>
    <row r="135" spans="1:13" ht="9" customHeight="1">
      <c r="A135" s="11"/>
      <c r="B135" s="1594"/>
      <c r="C135" s="1579"/>
      <c r="D135" s="1579"/>
      <c r="E135" s="1406"/>
      <c r="F135" s="1595"/>
      <c r="G135" s="1592"/>
      <c r="H135" s="1593"/>
      <c r="I135" s="8"/>
      <c r="J135" s="8"/>
      <c r="K135" s="1493"/>
      <c r="L135" s="8"/>
      <c r="M135" s="8"/>
    </row>
    <row r="136" spans="1:13" ht="9" customHeight="1">
      <c r="A136" s="8"/>
      <c r="B136" s="1596"/>
      <c r="C136" s="1597"/>
      <c r="D136" s="1597"/>
      <c r="E136" s="1406"/>
      <c r="F136" s="1595"/>
      <c r="G136" s="1592"/>
      <c r="H136" s="1593"/>
      <c r="I136" s="8"/>
      <c r="J136" s="8"/>
      <c r="K136" s="1493"/>
      <c r="L136" s="8"/>
      <c r="M136" s="8"/>
    </row>
    <row r="137" spans="1:13" ht="9" customHeight="1">
      <c r="A137" s="12"/>
      <c r="B137" s="14"/>
      <c r="C137" s="1424"/>
      <c r="D137" s="1424"/>
      <c r="E137" s="1406"/>
      <c r="F137" s="1595"/>
      <c r="G137" s="1592"/>
      <c r="H137" s="1593"/>
      <c r="I137" s="8"/>
      <c r="J137" s="8"/>
      <c r="K137" s="1493"/>
      <c r="L137" s="8"/>
      <c r="M137" s="8"/>
    </row>
    <row r="138" spans="1:13" ht="9" customHeight="1">
      <c r="A138" s="12"/>
      <c r="B138" s="1424"/>
      <c r="C138" s="1424"/>
      <c r="D138" s="1424"/>
      <c r="E138" s="1406"/>
      <c r="F138" s="1595"/>
      <c r="G138" s="1592"/>
      <c r="H138" s="1593"/>
      <c r="I138" s="8"/>
      <c r="J138" s="8"/>
      <c r="K138" s="1493"/>
      <c r="L138" s="8"/>
      <c r="M138" s="8"/>
    </row>
    <row r="139" spans="1:13" ht="9" customHeight="1">
      <c r="A139" s="12"/>
      <c r="B139" s="1424"/>
      <c r="C139" s="1424"/>
      <c r="D139" s="1424"/>
      <c r="E139" s="1406"/>
      <c r="F139" s="1595"/>
      <c r="G139" s="1592"/>
      <c r="H139" s="1593"/>
      <c r="I139" s="8"/>
      <c r="J139" s="8"/>
      <c r="K139" s="1493"/>
      <c r="L139" s="8"/>
      <c r="M139" s="8"/>
    </row>
    <row r="140" spans="1:13" ht="9" customHeight="1">
      <c r="A140" s="12"/>
      <c r="B140" s="1424"/>
      <c r="C140" s="1424"/>
      <c r="D140" s="1424"/>
      <c r="E140" s="1406"/>
      <c r="F140" s="1595"/>
      <c r="G140" s="1592"/>
      <c r="H140" s="1593"/>
      <c r="I140" s="8"/>
      <c r="J140" s="8"/>
      <c r="K140" s="1493"/>
      <c r="L140" s="8"/>
      <c r="M140" s="8"/>
    </row>
    <row r="141" spans="1:13" ht="9" customHeight="1">
      <c r="A141" s="12"/>
      <c r="B141" s="1424"/>
      <c r="C141" s="1424"/>
      <c r="D141" s="1424"/>
      <c r="E141" s="1406"/>
      <c r="F141" s="1595"/>
      <c r="G141" s="1592"/>
      <c r="H141" s="1593"/>
      <c r="I141" s="8"/>
      <c r="J141" s="8"/>
      <c r="K141" s="1493"/>
      <c r="L141" s="8"/>
      <c r="M141" s="8"/>
    </row>
    <row r="142" spans="1:13" ht="9" customHeight="1">
      <c r="A142" s="12"/>
      <c r="B142" s="1424"/>
      <c r="C142" s="1424"/>
      <c r="D142" s="1424"/>
      <c r="E142" s="1406"/>
      <c r="F142" s="1595"/>
      <c r="G142" s="1592"/>
      <c r="H142" s="1593"/>
      <c r="I142" s="8"/>
      <c r="J142" s="8"/>
      <c r="K142" s="1493"/>
      <c r="L142" s="8"/>
      <c r="M142" s="8"/>
    </row>
    <row r="143" spans="1:13" ht="9" customHeight="1">
      <c r="A143" s="12"/>
      <c r="B143" s="1424"/>
      <c r="C143" s="1424"/>
      <c r="D143" s="1424"/>
      <c r="E143" s="1406"/>
      <c r="F143" s="1595"/>
      <c r="G143" s="1592"/>
      <c r="H143" s="1593"/>
      <c r="I143" s="8"/>
      <c r="J143" s="8"/>
      <c r="K143" s="1493"/>
      <c r="L143" s="8"/>
      <c r="M143" s="8"/>
    </row>
    <row r="144" spans="1:13" ht="9" customHeight="1">
      <c r="A144" s="12"/>
      <c r="B144" s="1424"/>
      <c r="C144" s="12"/>
      <c r="D144" s="12"/>
      <c r="E144" s="1406"/>
      <c r="F144" s="1595"/>
      <c r="G144" s="1592"/>
      <c r="H144" s="1593"/>
      <c r="I144" s="8"/>
      <c r="J144" s="8"/>
      <c r="K144" s="1493"/>
      <c r="L144" s="8"/>
      <c r="M144" s="8"/>
    </row>
    <row r="145" spans="1:13" ht="9" customHeight="1">
      <c r="A145" s="12"/>
      <c r="B145" s="1424"/>
      <c r="C145" s="12"/>
      <c r="D145" s="12"/>
      <c r="E145" s="1406"/>
      <c r="F145" s="1595"/>
      <c r="G145" s="1592"/>
      <c r="H145" s="1593"/>
      <c r="I145" s="8"/>
      <c r="J145" s="8"/>
      <c r="K145" s="1493"/>
      <c r="L145" s="8"/>
      <c r="M145" s="8"/>
    </row>
    <row r="146" spans="1:13" ht="9" customHeight="1">
      <c r="A146" s="12"/>
      <c r="B146" s="1424"/>
      <c r="C146" s="12"/>
      <c r="D146" s="12"/>
      <c r="E146" s="1406"/>
      <c r="F146" s="1595"/>
      <c r="G146" s="12"/>
      <c r="H146" s="1424"/>
      <c r="I146" s="8"/>
      <c r="J146" s="8"/>
      <c r="K146" s="1493"/>
      <c r="L146" s="8"/>
      <c r="M146" s="8"/>
    </row>
    <row r="147" spans="1:13" ht="9" customHeight="1">
      <c r="A147" s="12"/>
      <c r="B147" s="1424"/>
      <c r="C147" s="1598"/>
      <c r="D147" s="1598"/>
      <c r="E147" s="1406"/>
      <c r="F147" s="1595"/>
      <c r="G147" s="12"/>
      <c r="H147" s="1424"/>
      <c r="I147" s="8"/>
      <c r="J147" s="8"/>
      <c r="K147" s="1493"/>
      <c r="L147" s="8"/>
      <c r="M147" s="8"/>
    </row>
    <row r="148" spans="1:13" ht="9" customHeight="1">
      <c r="A148" s="12"/>
      <c r="B148" s="1424"/>
      <c r="C148" s="1424"/>
      <c r="D148" s="1424"/>
      <c r="E148" s="1406"/>
      <c r="F148" s="1595"/>
      <c r="G148" s="1599"/>
      <c r="H148" s="1590"/>
      <c r="I148" s="8"/>
      <c r="J148" s="8"/>
      <c r="K148" s="1493"/>
      <c r="L148" s="8"/>
      <c r="M148" s="8"/>
    </row>
    <row r="149" spans="1:13" ht="9" customHeight="1">
      <c r="A149" s="12"/>
      <c r="B149" s="1424"/>
      <c r="C149" s="1424"/>
      <c r="D149" s="1424"/>
      <c r="E149" s="1406"/>
      <c r="F149" s="1595"/>
      <c r="G149" s="12"/>
      <c r="H149" s="14"/>
      <c r="I149" s="8"/>
      <c r="J149" s="8"/>
      <c r="K149" s="1493"/>
      <c r="L149" s="8"/>
      <c r="M149" s="8"/>
    </row>
    <row r="150" spans="1:13" ht="9" customHeight="1">
      <c r="A150" s="12"/>
      <c r="B150" s="1424"/>
      <c r="C150" s="1424"/>
      <c r="D150" s="1424"/>
      <c r="E150" s="1406"/>
      <c r="F150" s="1595"/>
      <c r="G150" s="12"/>
      <c r="H150" s="14"/>
      <c r="I150" s="8"/>
      <c r="J150" s="8"/>
      <c r="K150" s="1493"/>
      <c r="L150" s="8"/>
      <c r="M150" s="8"/>
    </row>
    <row r="151" spans="1:13" ht="9" customHeight="1">
      <c r="A151" s="12"/>
      <c r="B151" s="14"/>
      <c r="C151" s="1424"/>
      <c r="D151" s="1424"/>
      <c r="E151" s="1406"/>
      <c r="F151" s="1595"/>
      <c r="G151" s="12"/>
      <c r="H151" s="14"/>
      <c r="I151" s="8"/>
      <c r="J151" s="8"/>
      <c r="K151" s="1493"/>
      <c r="L151" s="8"/>
      <c r="M151" s="8"/>
    </row>
    <row r="152" spans="1:13" ht="9" customHeight="1">
      <c r="A152" s="1600"/>
      <c r="B152" s="1601"/>
      <c r="C152" s="1424"/>
      <c r="D152" s="1424"/>
      <c r="E152" s="1406"/>
      <c r="F152" s="1595"/>
      <c r="G152" s="12"/>
      <c r="H152" s="14"/>
      <c r="I152" s="8"/>
      <c r="J152" s="8"/>
      <c r="K152" s="1493"/>
      <c r="L152" s="8"/>
      <c r="M152" s="8"/>
    </row>
    <row r="153" spans="1:13" ht="9" customHeight="1">
      <c r="A153" s="1600"/>
      <c r="B153" s="1601"/>
      <c r="C153" s="1424"/>
      <c r="D153" s="1424"/>
      <c r="E153" s="1406"/>
      <c r="F153" s="1595"/>
      <c r="G153" s="12"/>
      <c r="H153" s="14"/>
      <c r="I153" s="8"/>
      <c r="J153" s="8"/>
      <c r="K153" s="1493"/>
      <c r="L153" s="8"/>
      <c r="M153" s="8"/>
    </row>
    <row r="154" spans="1:13" ht="9" customHeight="1">
      <c r="A154" s="1600"/>
      <c r="B154" s="1601"/>
      <c r="C154" s="1424"/>
      <c r="D154" s="1424"/>
      <c r="E154" s="1406"/>
      <c r="F154" s="1595"/>
      <c r="G154" s="12"/>
      <c r="H154" s="14"/>
      <c r="I154" s="8"/>
      <c r="J154" s="8"/>
      <c r="K154" s="1493"/>
      <c r="L154" s="8"/>
      <c r="M154" s="8"/>
    </row>
    <row r="155" spans="1:13" ht="9" customHeight="1">
      <c r="A155" s="1600"/>
      <c r="B155" s="1601"/>
      <c r="C155" s="15"/>
      <c r="D155" s="15"/>
      <c r="E155" s="1406"/>
      <c r="F155" s="1595"/>
      <c r="G155" s="12"/>
      <c r="H155" s="14"/>
      <c r="I155" s="8"/>
      <c r="J155" s="8"/>
      <c r="K155" s="1493"/>
      <c r="L155" s="8"/>
      <c r="M155" s="8"/>
    </row>
    <row r="156" spans="1:13" ht="9" customHeight="1">
      <c r="A156" s="1600"/>
      <c r="B156" s="1601"/>
      <c r="C156" s="1424"/>
      <c r="D156" s="1424"/>
      <c r="E156" s="1406"/>
      <c r="F156" s="1595"/>
      <c r="G156" s="12"/>
      <c r="H156" s="14"/>
      <c r="I156" s="8"/>
      <c r="J156" s="8"/>
      <c r="K156" s="1493"/>
      <c r="L156" s="8"/>
      <c r="M156" s="8"/>
    </row>
    <row r="157" spans="1:13" ht="9" customHeight="1">
      <c r="A157" s="1600"/>
      <c r="B157" s="1601"/>
      <c r="C157" s="1424"/>
      <c r="D157" s="1424"/>
      <c r="E157" s="1406"/>
      <c r="F157" s="1595"/>
      <c r="G157" s="12"/>
      <c r="H157" s="14"/>
      <c r="I157" s="8"/>
      <c r="J157" s="8"/>
      <c r="K157" s="1493"/>
      <c r="L157" s="8"/>
      <c r="M157" s="8"/>
    </row>
    <row r="158" spans="1:13" ht="9" customHeight="1">
      <c r="A158" s="1600"/>
      <c r="B158" s="1601"/>
      <c r="C158" s="12"/>
      <c r="D158" s="12"/>
      <c r="E158" s="1406"/>
      <c r="F158" s="1595"/>
      <c r="G158" s="12"/>
      <c r="H158" s="14"/>
      <c r="I158" s="8"/>
      <c r="J158" s="8"/>
      <c r="K158" s="1493"/>
      <c r="L158" s="8"/>
      <c r="M158" s="8"/>
    </row>
    <row r="159" spans="1:13" ht="9" customHeight="1">
      <c r="A159" s="1600"/>
      <c r="B159" s="1602"/>
      <c r="C159" s="12"/>
      <c r="D159" s="12"/>
      <c r="E159" s="1406"/>
      <c r="F159" s="1595"/>
      <c r="G159" s="12"/>
      <c r="H159" s="14"/>
      <c r="I159" s="8"/>
      <c r="J159" s="8"/>
      <c r="K159" s="1493"/>
      <c r="L159" s="8"/>
      <c r="M159" s="8"/>
    </row>
    <row r="160" spans="1:13" ht="9" customHeight="1">
      <c r="A160" s="1600"/>
      <c r="B160" s="1602"/>
      <c r="C160" s="12"/>
      <c r="D160" s="12"/>
      <c r="E160" s="1406"/>
      <c r="F160" s="1595"/>
      <c r="G160" s="12"/>
      <c r="H160" s="14"/>
      <c r="I160" s="8"/>
      <c r="J160" s="8"/>
      <c r="K160" s="1493"/>
      <c r="L160" s="8"/>
      <c r="M160" s="8"/>
    </row>
    <row r="161" spans="1:13" ht="9" customHeight="1">
      <c r="A161" s="1600"/>
      <c r="B161" s="1602"/>
      <c r="C161" s="12"/>
      <c r="D161" s="12"/>
      <c r="E161" s="1406"/>
      <c r="F161" s="1595"/>
      <c r="G161" s="1603"/>
      <c r="H161" s="8"/>
      <c r="I161" s="8"/>
      <c r="J161" s="8"/>
      <c r="K161" s="1493"/>
      <c r="L161" s="8"/>
      <c r="M161" s="8"/>
    </row>
    <row r="162" spans="1:13" ht="9" customHeight="1">
      <c r="A162" s="1600"/>
      <c r="B162" s="1602"/>
      <c r="C162" s="12"/>
      <c r="D162" s="12"/>
      <c r="E162" s="1406"/>
      <c r="F162" s="1595"/>
      <c r="G162" s="12"/>
      <c r="H162" s="14"/>
      <c r="I162" s="8"/>
      <c r="J162" s="8"/>
      <c r="K162" s="1493"/>
      <c r="L162" s="8"/>
      <c r="M162" s="8"/>
    </row>
    <row r="163" spans="1:13" ht="9" customHeight="1">
      <c r="A163" s="1600"/>
      <c r="B163" s="1602"/>
      <c r="C163" s="12"/>
      <c r="D163" s="12"/>
      <c r="E163" s="1406"/>
      <c r="F163" s="1595"/>
      <c r="G163" s="12"/>
      <c r="H163" s="14"/>
      <c r="I163" s="8"/>
      <c r="J163" s="8"/>
      <c r="K163" s="1493"/>
      <c r="L163" s="8"/>
      <c r="M163" s="8"/>
    </row>
    <row r="164" spans="1:13" ht="9" customHeight="1">
      <c r="A164" s="1600"/>
      <c r="B164" s="1602"/>
      <c r="C164" s="12"/>
      <c r="D164" s="12"/>
      <c r="E164" s="1406"/>
      <c r="F164" s="1595"/>
      <c r="G164" s="12"/>
      <c r="H164" s="1424"/>
      <c r="I164" s="8"/>
      <c r="J164" s="8"/>
      <c r="K164" s="1493"/>
      <c r="L164" s="8"/>
      <c r="M164" s="8"/>
    </row>
    <row r="165" spans="1:13" ht="9" customHeight="1">
      <c r="A165" s="1600"/>
      <c r="B165" s="1602"/>
      <c r="C165" s="12"/>
      <c r="D165" s="12"/>
      <c r="E165" s="1406"/>
      <c r="F165" s="1595"/>
      <c r="G165" s="12"/>
      <c r="H165" s="14"/>
      <c r="I165" s="8"/>
      <c r="J165" s="8"/>
      <c r="K165" s="1493"/>
      <c r="L165" s="8"/>
      <c r="M165" s="8"/>
    </row>
    <row r="166" spans="1:13" ht="9" customHeight="1">
      <c r="A166" s="8"/>
      <c r="B166" s="1596"/>
      <c r="C166" s="12"/>
      <c r="D166" s="12"/>
      <c r="E166" s="1406"/>
      <c r="F166" s="1595"/>
      <c r="G166" s="12"/>
      <c r="H166" s="14"/>
      <c r="I166" s="8"/>
      <c r="J166" s="8"/>
      <c r="K166" s="1493"/>
      <c r="L166" s="8"/>
      <c r="M166" s="8"/>
    </row>
    <row r="167" spans="1:13" ht="9" customHeight="1">
      <c r="A167" s="8"/>
      <c r="B167" s="1596"/>
      <c r="C167" s="12"/>
      <c r="D167" s="12"/>
      <c r="E167" s="1406"/>
      <c r="F167" s="1595"/>
      <c r="G167" s="12"/>
      <c r="H167" s="14"/>
      <c r="I167" s="8"/>
      <c r="J167" s="8"/>
      <c r="K167" s="1493"/>
      <c r="L167" s="8"/>
      <c r="M167" s="8"/>
    </row>
    <row r="168" spans="1:13" ht="9" customHeight="1">
      <c r="A168" s="8"/>
      <c r="B168" s="1604"/>
      <c r="C168" s="1579"/>
      <c r="D168" s="1579"/>
      <c r="E168" s="1406"/>
      <c r="F168" s="1595"/>
      <c r="G168" s="12"/>
      <c r="H168" s="14"/>
      <c r="I168" s="8"/>
      <c r="J168" s="8"/>
      <c r="K168" s="1493"/>
      <c r="L168" s="8"/>
      <c r="M168" s="8"/>
    </row>
    <row r="169" spans="1:13" ht="9" customHeight="1">
      <c r="A169" s="8"/>
      <c r="B169" s="1596"/>
      <c r="C169" s="12"/>
      <c r="D169" s="12"/>
      <c r="E169" s="1406"/>
      <c r="F169" s="1595"/>
      <c r="G169" s="12"/>
      <c r="H169" s="1424"/>
      <c r="I169" s="8"/>
      <c r="J169" s="8"/>
      <c r="K169" s="1493"/>
      <c r="L169" s="8"/>
      <c r="M169" s="8"/>
    </row>
    <row r="170" spans="1:13" ht="9" customHeight="1">
      <c r="A170" s="8"/>
      <c r="B170" s="1596"/>
      <c r="C170" s="1605"/>
      <c r="D170" s="1605"/>
      <c r="E170" s="1406"/>
      <c r="F170" s="1595"/>
      <c r="G170" s="12"/>
      <c r="H170" s="1424"/>
      <c r="I170" s="8"/>
      <c r="J170" s="8"/>
      <c r="K170" s="1493"/>
      <c r="L170" s="8"/>
      <c r="M170" s="8"/>
    </row>
    <row r="171" spans="1:13" ht="9" customHeight="1">
      <c r="A171" s="8"/>
      <c r="B171" s="1596"/>
      <c r="C171" s="1605"/>
      <c r="D171" s="1605"/>
      <c r="E171" s="1406"/>
      <c r="F171" s="1595"/>
      <c r="G171" s="12"/>
      <c r="H171" s="14"/>
      <c r="I171" s="8"/>
      <c r="J171" s="8"/>
      <c r="K171" s="1493"/>
      <c r="L171" s="8"/>
      <c r="M171" s="8"/>
    </row>
    <row r="172" spans="1:13" ht="9" customHeight="1">
      <c r="A172" s="8"/>
      <c r="B172" s="1596"/>
      <c r="C172" s="1605"/>
      <c r="D172" s="1605"/>
      <c r="E172" s="1406"/>
      <c r="F172" s="1595"/>
      <c r="G172" s="12"/>
      <c r="H172" s="14"/>
      <c r="I172" s="8"/>
      <c r="J172" s="8"/>
      <c r="K172" s="1493"/>
      <c r="L172" s="8"/>
      <c r="M172" s="8"/>
    </row>
    <row r="173" spans="1:13" ht="9" customHeight="1">
      <c r="A173" s="8"/>
      <c r="B173" s="1604"/>
      <c r="C173" s="1605"/>
      <c r="D173" s="1605"/>
      <c r="E173" s="1406"/>
      <c r="F173" s="1595"/>
      <c r="G173" s="12"/>
      <c r="H173" s="14"/>
      <c r="I173" s="8"/>
      <c r="J173" s="8"/>
      <c r="K173" s="1493"/>
      <c r="L173" s="8"/>
      <c r="M173" s="8"/>
    </row>
    <row r="174" spans="1:13" ht="9" customHeight="1">
      <c r="A174" s="8"/>
      <c r="B174" s="1596"/>
      <c r="C174" s="1605"/>
      <c r="D174" s="1605"/>
      <c r="E174" s="1406"/>
      <c r="F174" s="1595"/>
      <c r="G174" s="12"/>
      <c r="H174" s="1424"/>
      <c r="I174" s="8"/>
      <c r="J174" s="8"/>
      <c r="K174" s="1493"/>
      <c r="L174" s="8"/>
      <c r="M174" s="8"/>
    </row>
    <row r="175" spans="1:13" ht="9" customHeight="1">
      <c r="A175" s="8"/>
      <c r="B175" s="1596"/>
      <c r="C175" s="1605"/>
      <c r="D175" s="1605"/>
      <c r="E175" s="1406"/>
      <c r="F175" s="1595"/>
      <c r="G175" s="12"/>
      <c r="H175" s="14"/>
      <c r="I175" s="8"/>
      <c r="J175" s="8"/>
      <c r="K175" s="1493"/>
      <c r="L175" s="8"/>
      <c r="M175" s="8"/>
    </row>
    <row r="176" spans="1:13" ht="9" customHeight="1">
      <c r="A176" s="8"/>
      <c r="B176" s="1596"/>
      <c r="C176" s="1605"/>
      <c r="D176" s="1605"/>
      <c r="E176" s="1406"/>
      <c r="F176" s="1595"/>
      <c r="G176" s="1582"/>
      <c r="H176" s="16"/>
      <c r="I176" s="8"/>
      <c r="J176" s="8"/>
      <c r="K176" s="1493"/>
      <c r="L176" s="8"/>
      <c r="M176" s="8"/>
    </row>
    <row r="177" spans="1:13" ht="9" customHeight="1">
      <c r="A177" s="1606"/>
      <c r="B177" s="13"/>
      <c r="C177" s="1605"/>
      <c r="D177" s="1605"/>
      <c r="E177" s="1406"/>
      <c r="F177" s="1595"/>
      <c r="G177" s="8"/>
      <c r="H177" s="1604"/>
      <c r="I177" s="8"/>
      <c r="J177" s="8"/>
      <c r="K177" s="1493"/>
      <c r="L177" s="8"/>
      <c r="M177" s="8"/>
    </row>
    <row r="178" spans="1:13" ht="9" customHeight="1">
      <c r="A178" s="12"/>
      <c r="B178" s="1424"/>
      <c r="C178" s="1605"/>
      <c r="D178" s="1605"/>
      <c r="E178" s="1406"/>
      <c r="F178" s="1595"/>
      <c r="G178" s="8"/>
      <c r="H178" s="1604"/>
      <c r="I178" s="8"/>
      <c r="J178" s="8"/>
      <c r="K178" s="1493"/>
      <c r="L178" s="8"/>
      <c r="M178" s="8"/>
    </row>
    <row r="179" spans="1:13" ht="9" customHeight="1">
      <c r="A179" s="12"/>
      <c r="B179" s="1424"/>
      <c r="C179" s="1605"/>
      <c r="D179" s="1605"/>
      <c r="E179" s="1406"/>
      <c r="F179" s="1595"/>
      <c r="G179" s="8"/>
      <c r="H179" s="1604"/>
      <c r="I179" s="8"/>
      <c r="J179" s="8"/>
      <c r="K179" s="1493"/>
      <c r="L179" s="8"/>
      <c r="M179" s="8"/>
    </row>
    <row r="180" spans="1:13" ht="9" customHeight="1">
      <c r="A180" s="12"/>
      <c r="B180" s="1424"/>
      <c r="C180" s="1605"/>
      <c r="D180" s="1605"/>
      <c r="E180" s="1406"/>
      <c r="F180" s="1595"/>
      <c r="G180" s="8"/>
      <c r="H180" s="1604"/>
      <c r="I180" s="8"/>
      <c r="J180" s="8"/>
      <c r="K180" s="1493"/>
      <c r="L180" s="8"/>
      <c r="M180" s="8"/>
    </row>
    <row r="181" spans="1:13" ht="9" customHeight="1">
      <c r="A181" s="12"/>
      <c r="B181" s="1424"/>
      <c r="C181" s="1605"/>
      <c r="D181" s="1605"/>
      <c r="E181" s="1406"/>
      <c r="F181" s="1595"/>
      <c r="G181" s="8"/>
      <c r="H181" s="1604"/>
      <c r="I181" s="8"/>
      <c r="J181" s="8"/>
      <c r="K181" s="1493"/>
      <c r="L181" s="8"/>
      <c r="M181" s="8"/>
    </row>
    <row r="182" spans="1:13" ht="9" customHeight="1">
      <c r="A182" s="12"/>
      <c r="B182" s="1424"/>
      <c r="C182" s="1605"/>
      <c r="D182" s="1605"/>
      <c r="E182" s="1406"/>
      <c r="F182" s="1595"/>
      <c r="G182" s="8"/>
      <c r="H182" s="1604"/>
      <c r="I182" s="8"/>
      <c r="J182" s="8"/>
      <c r="K182" s="1493"/>
      <c r="L182" s="8"/>
      <c r="M182" s="8"/>
    </row>
    <row r="183" spans="1:13" ht="9" customHeight="1">
      <c r="A183" s="12"/>
      <c r="B183" s="14"/>
      <c r="C183" s="1605"/>
      <c r="D183" s="1605"/>
      <c r="E183" s="1406"/>
      <c r="F183" s="1595"/>
      <c r="G183" s="1607"/>
      <c r="H183" s="1608"/>
      <c r="I183" s="8"/>
      <c r="J183" s="8"/>
      <c r="K183" s="1493"/>
      <c r="L183" s="8"/>
      <c r="M183" s="8"/>
    </row>
    <row r="184" spans="1:11" ht="9" customHeight="1">
      <c r="A184" s="8"/>
      <c r="B184" s="8"/>
      <c r="C184" s="8"/>
      <c r="D184" s="8"/>
      <c r="E184" s="8"/>
      <c r="F184" s="1607"/>
      <c r="G184" s="8"/>
      <c r="H184" s="8"/>
      <c r="I184" s="8"/>
      <c r="J184" s="8"/>
      <c r="K184" s="1493"/>
    </row>
    <row r="185" spans="1:11" ht="9" customHeight="1">
      <c r="A185" s="8"/>
      <c r="B185" s="8"/>
      <c r="C185" s="8"/>
      <c r="D185" s="8"/>
      <c r="E185" s="1493"/>
      <c r="G185" s="8"/>
      <c r="H185" s="8"/>
      <c r="I185" s="8"/>
      <c r="J185" s="8"/>
      <c r="K185" s="1493"/>
    </row>
    <row r="186" spans="1:11" ht="9" customHeight="1">
      <c r="A186" s="8"/>
      <c r="B186" s="8"/>
      <c r="C186" s="8"/>
      <c r="D186" s="8"/>
      <c r="E186" s="1493"/>
      <c r="G186" s="8"/>
      <c r="H186" s="8"/>
      <c r="I186" s="8"/>
      <c r="J186" s="8"/>
      <c r="K186" s="1493"/>
    </row>
    <row r="187" spans="1:11" ht="9" customHeight="1">
      <c r="A187" s="8"/>
      <c r="B187" s="8"/>
      <c r="C187" s="8"/>
      <c r="D187" s="8"/>
      <c r="E187" s="1493"/>
      <c r="G187" s="8"/>
      <c r="H187" s="8"/>
      <c r="I187" s="8"/>
      <c r="J187" s="8"/>
      <c r="K187" s="1493"/>
    </row>
    <row r="188" spans="1:11" ht="9" customHeight="1">
      <c r="A188" s="8"/>
      <c r="B188" s="8"/>
      <c r="C188" s="8"/>
      <c r="D188" s="8"/>
      <c r="E188" s="1493"/>
      <c r="G188" s="8"/>
      <c r="H188" s="8"/>
      <c r="I188" s="8"/>
      <c r="J188" s="8"/>
      <c r="K188" s="1493"/>
    </row>
    <row r="189" spans="1:11" ht="9" customHeight="1">
      <c r="A189" s="8"/>
      <c r="B189" s="8"/>
      <c r="C189" s="8"/>
      <c r="D189" s="8"/>
      <c r="E189" s="1493"/>
      <c r="G189" s="8"/>
      <c r="H189" s="8"/>
      <c r="I189" s="8"/>
      <c r="J189" s="8"/>
      <c r="K189" s="1493"/>
    </row>
    <row r="190" spans="1:11" ht="9" customHeight="1">
      <c r="A190" s="8"/>
      <c r="B190" s="8"/>
      <c r="C190" s="8"/>
      <c r="D190" s="8"/>
      <c r="E190" s="1493"/>
      <c r="G190" s="8"/>
      <c r="H190" s="8"/>
      <c r="I190" s="8"/>
      <c r="J190" s="8"/>
      <c r="K190" s="1493"/>
    </row>
    <row r="191" spans="1:5" ht="9" customHeight="1">
      <c r="A191" s="8"/>
      <c r="B191" s="8"/>
      <c r="C191" s="8"/>
      <c r="D191" s="8"/>
      <c r="E191" s="1493"/>
    </row>
  </sheetData>
  <sheetProtection/>
  <mergeCells count="31">
    <mergeCell ref="A94:K94"/>
    <mergeCell ref="A95:K95"/>
    <mergeCell ref="A96:F96"/>
    <mergeCell ref="G96:K96"/>
    <mergeCell ref="A83:K83"/>
    <mergeCell ref="A84:K84"/>
    <mergeCell ref="A85:F85"/>
    <mergeCell ref="G85:K85"/>
    <mergeCell ref="A91:K91"/>
    <mergeCell ref="A93:K93"/>
    <mergeCell ref="A61:L61"/>
    <mergeCell ref="A74:L74"/>
    <mergeCell ref="A75:L75"/>
    <mergeCell ref="A76:L76"/>
    <mergeCell ref="A77:L77"/>
    <mergeCell ref="A82:K82"/>
    <mergeCell ref="G21:K21"/>
    <mergeCell ref="G22:K22"/>
    <mergeCell ref="G23:K23"/>
    <mergeCell ref="A30:K30"/>
    <mergeCell ref="A31:K31"/>
    <mergeCell ref="A60:L60"/>
    <mergeCell ref="A1:K1"/>
    <mergeCell ref="A2:K2"/>
    <mergeCell ref="A4:C4"/>
    <mergeCell ref="G4:K4"/>
    <mergeCell ref="A5:A7"/>
    <mergeCell ref="B5:B7"/>
    <mergeCell ref="C5:C7"/>
    <mergeCell ref="D5:D7"/>
    <mergeCell ref="G5:K5"/>
  </mergeCells>
  <printOptions horizontalCentered="1" verticalCentered="1"/>
  <pageMargins left="0" right="0" top="0" bottom="0" header="0" footer="0"/>
  <pageSetup horizontalDpi="600" verticalDpi="600" orientation="portrait" paperSize="9" scale="69" r:id="rId1"/>
  <rowBreaks count="1" manualBreakCount="1">
    <brk id="9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443"/>
  <sheetViews>
    <sheetView tabSelected="1" view="pageBreakPreview" zoomScale="90" zoomScaleNormal="75" zoomScaleSheetLayoutView="90" zoomScalePageLayoutView="0" workbookViewId="0" topLeftCell="A1">
      <selection activeCell="A13" sqref="A13"/>
    </sheetView>
  </sheetViews>
  <sheetFormatPr defaultColWidth="9.00390625" defaultRowHeight="30" customHeight="1"/>
  <cols>
    <col min="1" max="1" width="32.375" style="971" customWidth="1"/>
    <col min="2" max="2" width="0.12890625" style="972" customWidth="1"/>
    <col min="3" max="3" width="15.625" style="971" customWidth="1"/>
    <col min="4" max="4" width="17.00390625" style="973" customWidth="1"/>
    <col min="5" max="5" width="1.25" style="969" customWidth="1"/>
    <col min="6" max="6" width="35.75390625" style="971" customWidth="1"/>
    <col min="7" max="7" width="13.625" style="974" hidden="1" customWidth="1"/>
    <col min="8" max="8" width="16.625" style="971" customWidth="1"/>
    <col min="9" max="9" width="16.00390625" style="971" customWidth="1"/>
    <col min="10" max="10" width="12.75390625" style="914" customWidth="1"/>
    <col min="11" max="76" width="9.125" style="914" customWidth="1"/>
    <col min="77" max="16384" width="9.125" style="915" customWidth="1"/>
  </cols>
  <sheetData>
    <row r="1" spans="1:9" ht="30" customHeight="1">
      <c r="A1" s="1770" t="s">
        <v>3139</v>
      </c>
      <c r="B1" s="1770"/>
      <c r="C1" s="1770"/>
      <c r="D1" s="1770"/>
      <c r="E1" s="1770"/>
      <c r="F1" s="1770"/>
      <c r="G1" s="1770"/>
      <c r="H1" s="1770"/>
      <c r="I1" s="1770"/>
    </row>
    <row r="2" spans="1:76" s="913" customFormat="1" ht="18" customHeight="1">
      <c r="A2" s="1771" t="s">
        <v>1156</v>
      </c>
      <c r="B2" s="1771"/>
      <c r="C2" s="1771"/>
      <c r="D2" s="1771"/>
      <c r="E2" s="1771"/>
      <c r="F2" s="1771"/>
      <c r="G2" s="1771"/>
      <c r="H2" s="1771"/>
      <c r="I2" s="1771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912"/>
      <c r="AO2" s="912"/>
      <c r="AP2" s="912"/>
      <c r="AQ2" s="912"/>
      <c r="AR2" s="912"/>
      <c r="AS2" s="912"/>
      <c r="AT2" s="912"/>
      <c r="AU2" s="912"/>
      <c r="AV2" s="912"/>
      <c r="AW2" s="912"/>
      <c r="AX2" s="912"/>
      <c r="AY2" s="912"/>
      <c r="AZ2" s="912"/>
      <c r="BA2" s="912"/>
      <c r="BB2" s="912"/>
      <c r="BC2" s="912"/>
      <c r="BD2" s="912"/>
      <c r="BE2" s="912"/>
      <c r="BF2" s="912"/>
      <c r="BG2" s="912"/>
      <c r="BH2" s="912"/>
      <c r="BI2" s="912"/>
      <c r="BJ2" s="912"/>
      <c r="BK2" s="912"/>
      <c r="BL2" s="912"/>
      <c r="BM2" s="912"/>
      <c r="BN2" s="912"/>
      <c r="BO2" s="912"/>
      <c r="BP2" s="912"/>
      <c r="BQ2" s="912"/>
      <c r="BR2" s="912"/>
      <c r="BS2" s="912"/>
      <c r="BT2" s="912"/>
      <c r="BU2" s="912"/>
      <c r="BV2" s="912"/>
      <c r="BW2" s="912"/>
      <c r="BX2" s="912"/>
    </row>
    <row r="3" spans="1:76" s="913" customFormat="1" ht="18" customHeight="1">
      <c r="A3" s="1771" t="s">
        <v>1157</v>
      </c>
      <c r="B3" s="1771"/>
      <c r="C3" s="1771"/>
      <c r="D3" s="1771"/>
      <c r="E3" s="1771"/>
      <c r="F3" s="1771"/>
      <c r="G3" s="1771"/>
      <c r="H3" s="1771"/>
      <c r="I3" s="1771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  <c r="AE3" s="912"/>
      <c r="AF3" s="912"/>
      <c r="AG3" s="912"/>
      <c r="AH3" s="912"/>
      <c r="AI3" s="912"/>
      <c r="AJ3" s="912"/>
      <c r="AK3" s="912"/>
      <c r="AL3" s="912"/>
      <c r="AM3" s="912"/>
      <c r="AN3" s="912"/>
      <c r="AO3" s="912"/>
      <c r="AP3" s="912"/>
      <c r="AQ3" s="912"/>
      <c r="AR3" s="912"/>
      <c r="AS3" s="912"/>
      <c r="AT3" s="912"/>
      <c r="AU3" s="912"/>
      <c r="AV3" s="912"/>
      <c r="AW3" s="912"/>
      <c r="AX3" s="912"/>
      <c r="AY3" s="912"/>
      <c r="AZ3" s="912"/>
      <c r="BA3" s="912"/>
      <c r="BB3" s="912"/>
      <c r="BC3" s="912"/>
      <c r="BD3" s="912"/>
      <c r="BE3" s="912"/>
      <c r="BF3" s="912"/>
      <c r="BG3" s="912"/>
      <c r="BH3" s="912"/>
      <c r="BI3" s="912"/>
      <c r="BJ3" s="912"/>
      <c r="BK3" s="912"/>
      <c r="BL3" s="912"/>
      <c r="BM3" s="912"/>
      <c r="BN3" s="912"/>
      <c r="BO3" s="912"/>
      <c r="BP3" s="912"/>
      <c r="BQ3" s="912"/>
      <c r="BR3" s="912"/>
      <c r="BS3" s="912"/>
      <c r="BT3" s="912"/>
      <c r="BU3" s="912"/>
      <c r="BV3" s="912"/>
      <c r="BW3" s="912"/>
      <c r="BX3" s="912"/>
    </row>
    <row r="4" spans="1:9" ht="8.25" customHeight="1">
      <c r="A4" s="1772" t="s">
        <v>1158</v>
      </c>
      <c r="B4" s="1772"/>
      <c r="C4" s="1772"/>
      <c r="D4" s="1772"/>
      <c r="E4" s="1772"/>
      <c r="F4" s="1772"/>
      <c r="G4" s="1772"/>
      <c r="H4" s="1772"/>
      <c r="I4" s="1772"/>
    </row>
    <row r="5" spans="1:76" s="923" customFormat="1" ht="18" customHeight="1">
      <c r="A5" s="916" t="s">
        <v>1159</v>
      </c>
      <c r="B5" s="917"/>
      <c r="C5" s="918"/>
      <c r="D5" s="918"/>
      <c r="E5" s="919"/>
      <c r="F5" s="918" t="s">
        <v>1160</v>
      </c>
      <c r="G5" s="920"/>
      <c r="H5" s="921"/>
      <c r="I5" s="921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2"/>
      <c r="BB5" s="922"/>
      <c r="BC5" s="922"/>
      <c r="BD5" s="922"/>
      <c r="BE5" s="922"/>
      <c r="BF5" s="922"/>
      <c r="BG5" s="922"/>
      <c r="BH5" s="922"/>
      <c r="BI5" s="922"/>
      <c r="BJ5" s="922"/>
      <c r="BK5" s="922"/>
      <c r="BL5" s="922"/>
      <c r="BM5" s="922"/>
      <c r="BN5" s="922"/>
      <c r="BO5" s="922"/>
      <c r="BP5" s="922"/>
      <c r="BQ5" s="922"/>
      <c r="BR5" s="922"/>
      <c r="BS5" s="922"/>
      <c r="BT5" s="922"/>
      <c r="BU5" s="922"/>
      <c r="BV5" s="922"/>
      <c r="BW5" s="922"/>
      <c r="BX5" s="922"/>
    </row>
    <row r="6" spans="1:76" s="923" customFormat="1" ht="18" customHeight="1">
      <c r="A6" s="918" t="s">
        <v>1161</v>
      </c>
      <c r="B6" s="917"/>
      <c r="C6" s="924"/>
      <c r="D6" s="924"/>
      <c r="E6" s="924"/>
      <c r="F6" s="918" t="s">
        <v>1162</v>
      </c>
      <c r="G6" s="920"/>
      <c r="H6" s="925"/>
      <c r="I6" s="925"/>
      <c r="J6" s="922"/>
      <c r="K6" s="922"/>
      <c r="L6" s="922"/>
      <c r="M6" s="922"/>
      <c r="N6" s="922"/>
      <c r="O6" s="922"/>
      <c r="P6" s="922"/>
      <c r="Q6" s="922"/>
      <c r="R6" s="922"/>
      <c r="S6" s="922"/>
      <c r="T6" s="922"/>
      <c r="U6" s="922"/>
      <c r="V6" s="922"/>
      <c r="W6" s="922"/>
      <c r="X6" s="922"/>
      <c r="Y6" s="922"/>
      <c r="Z6" s="922"/>
      <c r="AA6" s="922"/>
      <c r="AB6" s="922"/>
      <c r="AC6" s="922"/>
      <c r="AD6" s="922"/>
      <c r="AE6" s="922"/>
      <c r="AF6" s="922"/>
      <c r="AG6" s="922"/>
      <c r="AH6" s="922"/>
      <c r="AI6" s="922"/>
      <c r="AJ6" s="922"/>
      <c r="AK6" s="922"/>
      <c r="AL6" s="922"/>
      <c r="AM6" s="922"/>
      <c r="AN6" s="922"/>
      <c r="AO6" s="922"/>
      <c r="AP6" s="922"/>
      <c r="AQ6" s="922"/>
      <c r="AR6" s="922"/>
      <c r="AS6" s="922"/>
      <c r="AT6" s="922"/>
      <c r="AU6" s="922"/>
      <c r="AV6" s="922"/>
      <c r="AW6" s="922"/>
      <c r="AX6" s="922"/>
      <c r="AY6" s="922"/>
      <c r="AZ6" s="922"/>
      <c r="BA6" s="922"/>
      <c r="BB6" s="922"/>
      <c r="BC6" s="922"/>
      <c r="BD6" s="922"/>
      <c r="BE6" s="922"/>
      <c r="BF6" s="922"/>
      <c r="BG6" s="922"/>
      <c r="BH6" s="922"/>
      <c r="BI6" s="922"/>
      <c r="BJ6" s="922"/>
      <c r="BK6" s="922"/>
      <c r="BL6" s="922"/>
      <c r="BM6" s="922"/>
      <c r="BN6" s="922"/>
      <c r="BO6" s="922"/>
      <c r="BP6" s="922"/>
      <c r="BQ6" s="922"/>
      <c r="BR6" s="922"/>
      <c r="BS6" s="922"/>
      <c r="BT6" s="922"/>
      <c r="BU6" s="922"/>
      <c r="BV6" s="922"/>
      <c r="BW6" s="922"/>
      <c r="BX6" s="922"/>
    </row>
    <row r="7" spans="1:76" s="923" customFormat="1" ht="22.5" customHeight="1" thickBot="1">
      <c r="A7" s="1694" t="s">
        <v>1163</v>
      </c>
      <c r="B7" s="926"/>
      <c r="C7" s="927"/>
      <c r="D7" s="927"/>
      <c r="E7" s="919"/>
      <c r="F7" s="928" t="s">
        <v>1164</v>
      </c>
      <c r="G7" s="929"/>
      <c r="H7" s="930"/>
      <c r="I7" s="931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  <c r="AF7" s="922"/>
      <c r="AG7" s="922"/>
      <c r="AH7" s="922"/>
      <c r="AI7" s="922"/>
      <c r="AJ7" s="922"/>
      <c r="AK7" s="922"/>
      <c r="AL7" s="922"/>
      <c r="AM7" s="922"/>
      <c r="AN7" s="922"/>
      <c r="AO7" s="922"/>
      <c r="AP7" s="922"/>
      <c r="AQ7" s="922"/>
      <c r="AR7" s="922"/>
      <c r="AS7" s="922"/>
      <c r="AT7" s="922"/>
      <c r="AU7" s="922"/>
      <c r="AV7" s="922"/>
      <c r="AW7" s="922"/>
      <c r="AX7" s="922"/>
      <c r="AY7" s="922"/>
      <c r="AZ7" s="922"/>
      <c r="BA7" s="922"/>
      <c r="BB7" s="922"/>
      <c r="BC7" s="922"/>
      <c r="BD7" s="922"/>
      <c r="BE7" s="922"/>
      <c r="BF7" s="922"/>
      <c r="BG7" s="922"/>
      <c r="BH7" s="922"/>
      <c r="BI7" s="922"/>
      <c r="BJ7" s="922"/>
      <c r="BK7" s="922"/>
      <c r="BL7" s="922"/>
      <c r="BM7" s="922"/>
      <c r="BN7" s="922"/>
      <c r="BO7" s="922"/>
      <c r="BP7" s="922"/>
      <c r="BQ7" s="922"/>
      <c r="BR7" s="922"/>
      <c r="BS7" s="922"/>
      <c r="BT7" s="922"/>
      <c r="BU7" s="922"/>
      <c r="BV7" s="922"/>
      <c r="BW7" s="922"/>
      <c r="BX7" s="922"/>
    </row>
    <row r="8" spans="1:9" ht="18.75" customHeight="1" thickTop="1">
      <c r="A8" s="932" t="s">
        <v>1165</v>
      </c>
      <c r="B8" s="933"/>
      <c r="C8" s="934"/>
      <c r="D8" s="934"/>
      <c r="E8" s="934"/>
      <c r="F8" s="934"/>
      <c r="G8" s="935"/>
      <c r="H8" s="934"/>
      <c r="I8" s="936" t="s">
        <v>2233</v>
      </c>
    </row>
    <row r="9" spans="1:9" ht="72.75" customHeight="1">
      <c r="A9" s="1773" t="s">
        <v>1166</v>
      </c>
      <c r="B9" s="1773"/>
      <c r="C9" s="1773"/>
      <c r="D9" s="1773"/>
      <c r="E9" s="1773"/>
      <c r="F9" s="1773"/>
      <c r="G9" s="1773"/>
      <c r="H9" s="1773"/>
      <c r="I9" s="1773"/>
    </row>
    <row r="10" spans="1:9" ht="23.25" customHeight="1" thickBot="1">
      <c r="A10" s="1774" t="s">
        <v>1167</v>
      </c>
      <c r="B10" s="1774"/>
      <c r="C10" s="1774"/>
      <c r="D10" s="1774"/>
      <c r="E10" s="1774"/>
      <c r="F10" s="1774"/>
      <c r="G10" s="1774"/>
      <c r="H10" s="1774"/>
      <c r="I10" s="1774"/>
    </row>
    <row r="11" spans="1:9" ht="18" customHeight="1" thickTop="1">
      <c r="A11" s="1775" t="s">
        <v>81</v>
      </c>
      <c r="B11" s="937"/>
      <c r="C11" s="1777" t="s">
        <v>330</v>
      </c>
      <c r="D11" s="1778"/>
      <c r="E11" s="938"/>
      <c r="F11" s="1775" t="s">
        <v>81</v>
      </c>
      <c r="G11" s="937"/>
      <c r="H11" s="1777" t="s">
        <v>330</v>
      </c>
      <c r="I11" s="1778"/>
    </row>
    <row r="12" spans="1:76" s="941" customFormat="1" ht="18" customHeight="1" thickBot="1">
      <c r="A12" s="1776"/>
      <c r="B12" s="1127"/>
      <c r="C12" s="1128" t="s">
        <v>1168</v>
      </c>
      <c r="D12" s="1129" t="s">
        <v>1169</v>
      </c>
      <c r="E12" s="939"/>
      <c r="F12" s="1776"/>
      <c r="G12" s="1127"/>
      <c r="H12" s="1128" t="s">
        <v>1168</v>
      </c>
      <c r="I12" s="1129" t="s">
        <v>1169</v>
      </c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940"/>
      <c r="V12" s="940"/>
      <c r="W12" s="940"/>
      <c r="X12" s="940"/>
      <c r="Y12" s="940"/>
      <c r="Z12" s="940"/>
      <c r="AA12" s="940"/>
      <c r="AB12" s="940"/>
      <c r="AC12" s="940"/>
      <c r="AD12" s="940"/>
      <c r="AE12" s="940"/>
      <c r="AF12" s="940"/>
      <c r="AG12" s="940"/>
      <c r="AH12" s="940"/>
      <c r="AI12" s="940"/>
      <c r="AJ12" s="940"/>
      <c r="AK12" s="940"/>
      <c r="AL12" s="940"/>
      <c r="AM12" s="940"/>
      <c r="AN12" s="940"/>
      <c r="AO12" s="940"/>
      <c r="AP12" s="940"/>
      <c r="AQ12" s="940"/>
      <c r="AR12" s="940"/>
      <c r="AS12" s="940"/>
      <c r="AT12" s="940"/>
      <c r="AU12" s="940"/>
      <c r="AV12" s="940"/>
      <c r="AW12" s="940"/>
      <c r="AX12" s="940"/>
      <c r="AY12" s="940"/>
      <c r="AZ12" s="940"/>
      <c r="BA12" s="940"/>
      <c r="BB12" s="940"/>
      <c r="BC12" s="940"/>
      <c r="BD12" s="940"/>
      <c r="BE12" s="940"/>
      <c r="BF12" s="940"/>
      <c r="BG12" s="940"/>
      <c r="BH12" s="940"/>
      <c r="BI12" s="940"/>
      <c r="BJ12" s="940"/>
      <c r="BK12" s="940"/>
      <c r="BL12" s="940"/>
      <c r="BM12" s="940"/>
      <c r="BN12" s="940"/>
      <c r="BO12" s="940"/>
      <c r="BP12" s="940"/>
      <c r="BQ12" s="940"/>
      <c r="BR12" s="940"/>
      <c r="BS12" s="940"/>
      <c r="BT12" s="940"/>
      <c r="BU12" s="940"/>
      <c r="BV12" s="940"/>
      <c r="BW12" s="940"/>
      <c r="BX12" s="940"/>
    </row>
    <row r="13" spans="1:9" s="946" customFormat="1" ht="18" customHeight="1">
      <c r="A13" s="1130" t="s">
        <v>1170</v>
      </c>
      <c r="B13" s="1131">
        <v>26373</v>
      </c>
      <c r="C13" s="1132">
        <f>B13*99.5/100</f>
        <v>26241.135</v>
      </c>
      <c r="D13" s="1133">
        <f>B13*98/100</f>
        <v>25845.54</v>
      </c>
      <c r="E13" s="944"/>
      <c r="F13" s="1130" t="s">
        <v>2234</v>
      </c>
      <c r="G13" s="1134">
        <v>48439</v>
      </c>
      <c r="H13" s="1132">
        <f aca="true" t="shared" si="0" ref="H13:H76">G13*99.5/100</f>
        <v>48196.805</v>
      </c>
      <c r="I13" s="1133">
        <f>G13*98/100</f>
        <v>47470.22</v>
      </c>
    </row>
    <row r="14" spans="1:76" s="948" customFormat="1" ht="18" customHeight="1">
      <c r="A14" s="1135" t="s">
        <v>1171</v>
      </c>
      <c r="B14" s="942">
        <v>26904</v>
      </c>
      <c r="C14" s="943">
        <f aca="true" t="shared" si="1" ref="C14:C77">B14*99.5/100</f>
        <v>26769.48</v>
      </c>
      <c r="D14" s="1136">
        <f>B14*98/100</f>
        <v>26365.92</v>
      </c>
      <c r="E14" s="944"/>
      <c r="F14" s="1135" t="s">
        <v>2235</v>
      </c>
      <c r="G14" s="947">
        <v>59649</v>
      </c>
      <c r="H14" s="943">
        <f t="shared" si="0"/>
        <v>59350.755</v>
      </c>
      <c r="I14" s="1136">
        <f aca="true" t="shared" si="2" ref="I14:I77">G14*98/100</f>
        <v>58456.02</v>
      </c>
      <c r="J14" s="946"/>
      <c r="K14" s="946"/>
      <c r="L14" s="946"/>
      <c r="M14" s="946"/>
      <c r="N14" s="946"/>
      <c r="O14" s="946"/>
      <c r="P14" s="946"/>
      <c r="Q14" s="946"/>
      <c r="R14" s="946"/>
      <c r="S14" s="946"/>
      <c r="T14" s="946"/>
      <c r="U14" s="946"/>
      <c r="V14" s="946"/>
      <c r="W14" s="946"/>
      <c r="X14" s="946"/>
      <c r="Y14" s="946"/>
      <c r="Z14" s="946"/>
      <c r="AA14" s="946"/>
      <c r="AB14" s="946"/>
      <c r="AC14" s="946"/>
      <c r="AD14" s="946"/>
      <c r="AE14" s="946"/>
      <c r="AF14" s="946"/>
      <c r="AG14" s="946"/>
      <c r="AH14" s="946"/>
      <c r="AI14" s="946"/>
      <c r="AJ14" s="946"/>
      <c r="AK14" s="946"/>
      <c r="AL14" s="946"/>
      <c r="AM14" s="946"/>
      <c r="AN14" s="946"/>
      <c r="AO14" s="946"/>
      <c r="AP14" s="946"/>
      <c r="AQ14" s="946"/>
      <c r="AR14" s="946"/>
      <c r="AS14" s="946"/>
      <c r="AT14" s="946"/>
      <c r="AU14" s="946"/>
      <c r="AV14" s="946"/>
      <c r="AW14" s="946"/>
      <c r="AX14" s="946"/>
      <c r="AY14" s="946"/>
      <c r="AZ14" s="946"/>
      <c r="BA14" s="946"/>
      <c r="BB14" s="946"/>
      <c r="BC14" s="946"/>
      <c r="BD14" s="946"/>
      <c r="BE14" s="946"/>
      <c r="BF14" s="946"/>
      <c r="BG14" s="946"/>
      <c r="BH14" s="946"/>
      <c r="BI14" s="946"/>
      <c r="BJ14" s="946"/>
      <c r="BK14" s="946"/>
      <c r="BL14" s="946"/>
      <c r="BM14" s="946"/>
      <c r="BN14" s="946"/>
      <c r="BO14" s="946"/>
      <c r="BP14" s="946"/>
      <c r="BQ14" s="946"/>
      <c r="BR14" s="946"/>
      <c r="BS14" s="946"/>
      <c r="BT14" s="946"/>
      <c r="BU14" s="946"/>
      <c r="BV14" s="946"/>
      <c r="BW14" s="946"/>
      <c r="BX14" s="946"/>
    </row>
    <row r="15" spans="1:76" s="949" customFormat="1" ht="18" customHeight="1">
      <c r="A15" s="1135" t="s">
        <v>1172</v>
      </c>
      <c r="B15" s="942">
        <v>27494</v>
      </c>
      <c r="C15" s="943">
        <f t="shared" si="1"/>
        <v>27356.53</v>
      </c>
      <c r="D15" s="1136">
        <f aca="true" t="shared" si="3" ref="D15:D78">B15*98/100</f>
        <v>26944.12</v>
      </c>
      <c r="E15" s="944"/>
      <c r="F15" s="1135" t="s">
        <v>2236</v>
      </c>
      <c r="G15" s="945">
        <v>59649</v>
      </c>
      <c r="H15" s="943">
        <f t="shared" si="0"/>
        <v>59350.755</v>
      </c>
      <c r="I15" s="1136">
        <f t="shared" si="2"/>
        <v>58456.02</v>
      </c>
      <c r="J15" s="946"/>
      <c r="K15" s="946"/>
      <c r="L15" s="946"/>
      <c r="M15" s="946"/>
      <c r="N15" s="946"/>
      <c r="O15" s="946"/>
      <c r="P15" s="946"/>
      <c r="Q15" s="946"/>
      <c r="R15" s="946"/>
      <c r="S15" s="946"/>
      <c r="T15" s="946"/>
      <c r="U15" s="946"/>
      <c r="V15" s="946"/>
      <c r="W15" s="946"/>
      <c r="X15" s="946"/>
      <c r="Y15" s="946"/>
      <c r="Z15" s="946"/>
      <c r="AA15" s="946"/>
      <c r="AB15" s="946"/>
      <c r="AC15" s="946"/>
      <c r="AD15" s="946"/>
      <c r="AE15" s="946"/>
      <c r="AF15" s="946"/>
      <c r="AG15" s="946"/>
      <c r="AH15" s="946"/>
      <c r="AI15" s="946"/>
      <c r="AJ15" s="946"/>
      <c r="AK15" s="946"/>
      <c r="AL15" s="946"/>
      <c r="AM15" s="946"/>
      <c r="AN15" s="946"/>
      <c r="AO15" s="946"/>
      <c r="AP15" s="946"/>
      <c r="AQ15" s="946"/>
      <c r="AR15" s="946"/>
      <c r="AS15" s="946"/>
      <c r="AT15" s="946"/>
      <c r="AU15" s="946"/>
      <c r="AV15" s="946"/>
      <c r="AW15" s="946"/>
      <c r="AX15" s="946"/>
      <c r="AY15" s="946"/>
      <c r="AZ15" s="946"/>
      <c r="BA15" s="946"/>
      <c r="BB15" s="946"/>
      <c r="BC15" s="946"/>
      <c r="BD15" s="946"/>
      <c r="BE15" s="946"/>
      <c r="BF15" s="946"/>
      <c r="BG15" s="946"/>
      <c r="BH15" s="946"/>
      <c r="BI15" s="946"/>
      <c r="BJ15" s="946"/>
      <c r="BK15" s="946"/>
      <c r="BL15" s="946"/>
      <c r="BM15" s="946"/>
      <c r="BN15" s="946"/>
      <c r="BO15" s="946"/>
      <c r="BP15" s="946"/>
      <c r="BQ15" s="946"/>
      <c r="BR15" s="946"/>
      <c r="BS15" s="946"/>
      <c r="BT15" s="946"/>
      <c r="BU15" s="946"/>
      <c r="BV15" s="946"/>
      <c r="BW15" s="946"/>
      <c r="BX15" s="946"/>
    </row>
    <row r="16" spans="1:76" s="949" customFormat="1" ht="18" customHeight="1">
      <c r="A16" s="1135" t="s">
        <v>1173</v>
      </c>
      <c r="B16" s="942">
        <v>27671</v>
      </c>
      <c r="C16" s="943">
        <f t="shared" si="1"/>
        <v>27532.645</v>
      </c>
      <c r="D16" s="1136">
        <f t="shared" si="3"/>
        <v>27117.58</v>
      </c>
      <c r="E16" s="944"/>
      <c r="F16" s="1135" t="s">
        <v>2237</v>
      </c>
      <c r="G16" s="947">
        <v>67909</v>
      </c>
      <c r="H16" s="943">
        <f t="shared" si="0"/>
        <v>67569.455</v>
      </c>
      <c r="I16" s="1136">
        <f t="shared" si="2"/>
        <v>66550.82</v>
      </c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6"/>
      <c r="AF16" s="946"/>
      <c r="AG16" s="946"/>
      <c r="AH16" s="946"/>
      <c r="AI16" s="946"/>
      <c r="AJ16" s="946"/>
      <c r="AK16" s="946"/>
      <c r="AL16" s="946"/>
      <c r="AM16" s="946"/>
      <c r="AN16" s="946"/>
      <c r="AO16" s="946"/>
      <c r="AP16" s="946"/>
      <c r="AQ16" s="946"/>
      <c r="AR16" s="946"/>
      <c r="AS16" s="946"/>
      <c r="AT16" s="946"/>
      <c r="AU16" s="946"/>
      <c r="AV16" s="946"/>
      <c r="AW16" s="946"/>
      <c r="AX16" s="946"/>
      <c r="AY16" s="946"/>
      <c r="AZ16" s="946"/>
      <c r="BA16" s="946"/>
      <c r="BB16" s="946"/>
      <c r="BC16" s="946"/>
      <c r="BD16" s="946"/>
      <c r="BE16" s="946"/>
      <c r="BF16" s="946"/>
      <c r="BG16" s="946"/>
      <c r="BH16" s="946"/>
      <c r="BI16" s="946"/>
      <c r="BJ16" s="946"/>
      <c r="BK16" s="946"/>
      <c r="BL16" s="946"/>
      <c r="BM16" s="946"/>
      <c r="BN16" s="946"/>
      <c r="BO16" s="946"/>
      <c r="BP16" s="946"/>
      <c r="BQ16" s="946"/>
      <c r="BR16" s="946"/>
      <c r="BS16" s="946"/>
      <c r="BT16" s="946"/>
      <c r="BU16" s="946"/>
      <c r="BV16" s="946"/>
      <c r="BW16" s="946"/>
      <c r="BX16" s="946"/>
    </row>
    <row r="17" spans="1:76" s="949" customFormat="1" ht="18" customHeight="1">
      <c r="A17" s="1135" t="s">
        <v>1174</v>
      </c>
      <c r="B17" s="942">
        <v>28025</v>
      </c>
      <c r="C17" s="943">
        <f t="shared" si="1"/>
        <v>27884.875</v>
      </c>
      <c r="D17" s="1136">
        <f t="shared" si="3"/>
        <v>27464.5</v>
      </c>
      <c r="E17" s="944"/>
      <c r="F17" s="1135" t="s">
        <v>2238</v>
      </c>
      <c r="G17" s="945">
        <v>67909</v>
      </c>
      <c r="H17" s="943">
        <f t="shared" si="0"/>
        <v>67569.455</v>
      </c>
      <c r="I17" s="1136" t="s">
        <v>365</v>
      </c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  <c r="AM17" s="946"/>
      <c r="AN17" s="946"/>
      <c r="AO17" s="946"/>
      <c r="AP17" s="946"/>
      <c r="AQ17" s="946"/>
      <c r="AR17" s="946"/>
      <c r="AS17" s="946"/>
      <c r="AT17" s="946"/>
      <c r="AU17" s="946"/>
      <c r="AV17" s="946"/>
      <c r="AW17" s="946"/>
      <c r="AX17" s="946"/>
      <c r="AY17" s="946"/>
      <c r="AZ17" s="946"/>
      <c r="BA17" s="946"/>
      <c r="BB17" s="946"/>
      <c r="BC17" s="946"/>
      <c r="BD17" s="946"/>
      <c r="BE17" s="946"/>
      <c r="BF17" s="946"/>
      <c r="BG17" s="946"/>
      <c r="BH17" s="946"/>
      <c r="BI17" s="946"/>
      <c r="BJ17" s="946"/>
      <c r="BK17" s="946"/>
      <c r="BL17" s="946"/>
      <c r="BM17" s="946"/>
      <c r="BN17" s="946"/>
      <c r="BO17" s="946"/>
      <c r="BP17" s="946"/>
      <c r="BQ17" s="946"/>
      <c r="BR17" s="946"/>
      <c r="BS17" s="946"/>
      <c r="BT17" s="946"/>
      <c r="BU17" s="946"/>
      <c r="BV17" s="946"/>
      <c r="BW17" s="946"/>
      <c r="BX17" s="946"/>
    </row>
    <row r="18" spans="1:76" s="949" customFormat="1" ht="18" customHeight="1">
      <c r="A18" s="1135" t="s">
        <v>1175</v>
      </c>
      <c r="B18" s="942">
        <v>28320</v>
      </c>
      <c r="C18" s="943">
        <f t="shared" si="1"/>
        <v>28178.4</v>
      </c>
      <c r="D18" s="1136">
        <f t="shared" si="3"/>
        <v>27753.6</v>
      </c>
      <c r="E18" s="944"/>
      <c r="F18" s="1135" t="s">
        <v>2239</v>
      </c>
      <c r="G18" s="945">
        <v>77644</v>
      </c>
      <c r="H18" s="943">
        <f t="shared" si="0"/>
        <v>77255.78</v>
      </c>
      <c r="I18" s="1136">
        <f t="shared" si="2"/>
        <v>76091.12</v>
      </c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946"/>
      <c r="AM18" s="946"/>
      <c r="AN18" s="946"/>
      <c r="AO18" s="946"/>
      <c r="AP18" s="946"/>
      <c r="AQ18" s="946"/>
      <c r="AR18" s="946"/>
      <c r="AS18" s="946"/>
      <c r="AT18" s="946"/>
      <c r="AU18" s="946"/>
      <c r="AV18" s="946"/>
      <c r="AW18" s="946"/>
      <c r="AX18" s="946"/>
      <c r="AY18" s="946"/>
      <c r="AZ18" s="946"/>
      <c r="BA18" s="946"/>
      <c r="BB18" s="946"/>
      <c r="BC18" s="946"/>
      <c r="BD18" s="946"/>
      <c r="BE18" s="946"/>
      <c r="BF18" s="946"/>
      <c r="BG18" s="946"/>
      <c r="BH18" s="946"/>
      <c r="BI18" s="946"/>
      <c r="BJ18" s="946"/>
      <c r="BK18" s="946"/>
      <c r="BL18" s="946"/>
      <c r="BM18" s="946"/>
      <c r="BN18" s="946"/>
      <c r="BO18" s="946"/>
      <c r="BP18" s="946"/>
      <c r="BQ18" s="946"/>
      <c r="BR18" s="946"/>
      <c r="BS18" s="946"/>
      <c r="BT18" s="946"/>
      <c r="BU18" s="946"/>
      <c r="BV18" s="946"/>
      <c r="BW18" s="946"/>
      <c r="BX18" s="946"/>
    </row>
    <row r="19" spans="1:76" s="949" customFormat="1" ht="18" customHeight="1">
      <c r="A19" s="1135" t="s">
        <v>1176</v>
      </c>
      <c r="B19" s="942">
        <v>29736</v>
      </c>
      <c r="C19" s="943">
        <f t="shared" si="1"/>
        <v>29587.32</v>
      </c>
      <c r="D19" s="1136">
        <f t="shared" si="3"/>
        <v>29141.28</v>
      </c>
      <c r="E19" s="944"/>
      <c r="F19" s="1135" t="s">
        <v>2240</v>
      </c>
      <c r="G19" s="947">
        <v>77644</v>
      </c>
      <c r="H19" s="943">
        <f t="shared" si="0"/>
        <v>77255.78</v>
      </c>
      <c r="I19" s="1136">
        <f t="shared" si="2"/>
        <v>76091.12</v>
      </c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6"/>
      <c r="AI19" s="946"/>
      <c r="AJ19" s="946"/>
      <c r="AK19" s="946"/>
      <c r="AL19" s="946"/>
      <c r="AM19" s="946"/>
      <c r="AN19" s="946"/>
      <c r="AO19" s="946"/>
      <c r="AP19" s="946"/>
      <c r="AQ19" s="946"/>
      <c r="AR19" s="946"/>
      <c r="AS19" s="946"/>
      <c r="AT19" s="946"/>
      <c r="AU19" s="946"/>
      <c r="AV19" s="946"/>
      <c r="AW19" s="946"/>
      <c r="AX19" s="946"/>
      <c r="AY19" s="946"/>
      <c r="AZ19" s="946"/>
      <c r="BA19" s="946"/>
      <c r="BB19" s="946"/>
      <c r="BC19" s="946"/>
      <c r="BD19" s="946"/>
      <c r="BE19" s="946"/>
      <c r="BF19" s="946"/>
      <c r="BG19" s="946"/>
      <c r="BH19" s="946"/>
      <c r="BI19" s="946"/>
      <c r="BJ19" s="946"/>
      <c r="BK19" s="946"/>
      <c r="BL19" s="946"/>
      <c r="BM19" s="946"/>
      <c r="BN19" s="946"/>
      <c r="BO19" s="946"/>
      <c r="BP19" s="946"/>
      <c r="BQ19" s="946"/>
      <c r="BR19" s="946"/>
      <c r="BS19" s="946"/>
      <c r="BT19" s="946"/>
      <c r="BU19" s="946"/>
      <c r="BV19" s="946"/>
      <c r="BW19" s="946"/>
      <c r="BX19" s="946"/>
    </row>
    <row r="20" spans="1:76" s="949" customFormat="1" ht="18" customHeight="1">
      <c r="A20" s="1135" t="s">
        <v>1177</v>
      </c>
      <c r="B20" s="942">
        <v>30326</v>
      </c>
      <c r="C20" s="943">
        <f t="shared" si="1"/>
        <v>30174.37</v>
      </c>
      <c r="D20" s="1136">
        <f t="shared" si="3"/>
        <v>29719.48</v>
      </c>
      <c r="E20" s="944"/>
      <c r="F20" s="1135" t="s">
        <v>2241</v>
      </c>
      <c r="G20" s="945">
        <v>77644</v>
      </c>
      <c r="H20" s="943">
        <f t="shared" si="0"/>
        <v>77255.78</v>
      </c>
      <c r="I20" s="1136" t="s">
        <v>365</v>
      </c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6"/>
      <c r="AL20" s="946"/>
      <c r="AM20" s="946"/>
      <c r="AN20" s="946"/>
      <c r="AO20" s="946"/>
      <c r="AP20" s="946"/>
      <c r="AQ20" s="946"/>
      <c r="AR20" s="946"/>
      <c r="AS20" s="946"/>
      <c r="AT20" s="946"/>
      <c r="AU20" s="946"/>
      <c r="AV20" s="946"/>
      <c r="AW20" s="946"/>
      <c r="AX20" s="946"/>
      <c r="AY20" s="946"/>
      <c r="AZ20" s="946"/>
      <c r="BA20" s="946"/>
      <c r="BB20" s="946"/>
      <c r="BC20" s="946"/>
      <c r="BD20" s="946"/>
      <c r="BE20" s="946"/>
      <c r="BF20" s="946"/>
      <c r="BG20" s="946"/>
      <c r="BH20" s="946"/>
      <c r="BI20" s="946"/>
      <c r="BJ20" s="946"/>
      <c r="BK20" s="946"/>
      <c r="BL20" s="946"/>
      <c r="BM20" s="946"/>
      <c r="BN20" s="946"/>
      <c r="BO20" s="946"/>
      <c r="BP20" s="946"/>
      <c r="BQ20" s="946"/>
      <c r="BR20" s="946"/>
      <c r="BS20" s="946"/>
      <c r="BT20" s="946"/>
      <c r="BU20" s="946"/>
      <c r="BV20" s="946"/>
      <c r="BW20" s="946"/>
      <c r="BX20" s="946"/>
    </row>
    <row r="21" spans="1:76" s="949" customFormat="1" ht="18" customHeight="1">
      <c r="A21" s="1135" t="s">
        <v>1178</v>
      </c>
      <c r="B21" s="942">
        <v>32037</v>
      </c>
      <c r="C21" s="943">
        <f t="shared" si="1"/>
        <v>31876.815</v>
      </c>
      <c r="D21" s="1136">
        <f t="shared" si="3"/>
        <v>31396.26</v>
      </c>
      <c r="E21" s="944"/>
      <c r="F21" s="1135" t="s">
        <v>2242</v>
      </c>
      <c r="G21" s="945">
        <v>83308</v>
      </c>
      <c r="H21" s="943">
        <f t="shared" si="0"/>
        <v>82891.46</v>
      </c>
      <c r="I21" s="1136">
        <f t="shared" si="2"/>
        <v>81641.84</v>
      </c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6"/>
      <c r="AK21" s="946"/>
      <c r="AL21" s="946"/>
      <c r="AM21" s="946"/>
      <c r="AN21" s="946"/>
      <c r="AO21" s="946"/>
      <c r="AP21" s="946"/>
      <c r="AQ21" s="946"/>
      <c r="AR21" s="946"/>
      <c r="AS21" s="946"/>
      <c r="AT21" s="946"/>
      <c r="AU21" s="946"/>
      <c r="AV21" s="946"/>
      <c r="AW21" s="946"/>
      <c r="AX21" s="946"/>
      <c r="AY21" s="946"/>
      <c r="AZ21" s="946"/>
      <c r="BA21" s="946"/>
      <c r="BB21" s="946"/>
      <c r="BC21" s="946"/>
      <c r="BD21" s="946"/>
      <c r="BE21" s="946"/>
      <c r="BF21" s="946"/>
      <c r="BG21" s="946"/>
      <c r="BH21" s="946"/>
      <c r="BI21" s="946"/>
      <c r="BJ21" s="946"/>
      <c r="BK21" s="946"/>
      <c r="BL21" s="946"/>
      <c r="BM21" s="946"/>
      <c r="BN21" s="946"/>
      <c r="BO21" s="946"/>
      <c r="BP21" s="946"/>
      <c r="BQ21" s="946"/>
      <c r="BR21" s="946"/>
      <c r="BS21" s="946"/>
      <c r="BT21" s="946"/>
      <c r="BU21" s="946"/>
      <c r="BV21" s="946"/>
      <c r="BW21" s="946"/>
      <c r="BX21" s="946"/>
    </row>
    <row r="22" spans="1:76" s="949" customFormat="1" ht="18" customHeight="1">
      <c r="A22" s="1135" t="s">
        <v>1179</v>
      </c>
      <c r="B22" s="942">
        <v>33571</v>
      </c>
      <c r="C22" s="943">
        <f t="shared" si="1"/>
        <v>33403.145</v>
      </c>
      <c r="D22" s="1136">
        <f t="shared" si="3"/>
        <v>32899.58</v>
      </c>
      <c r="E22" s="944"/>
      <c r="F22" s="1135" t="s">
        <v>2243</v>
      </c>
      <c r="G22" s="947">
        <v>83308</v>
      </c>
      <c r="H22" s="943">
        <f t="shared" si="0"/>
        <v>82891.46</v>
      </c>
      <c r="I22" s="1136">
        <f t="shared" si="2"/>
        <v>81641.84</v>
      </c>
      <c r="J22" s="946"/>
      <c r="K22" s="946"/>
      <c r="L22" s="946"/>
      <c r="M22" s="946"/>
      <c r="N22" s="946"/>
      <c r="O22" s="946"/>
      <c r="P22" s="946"/>
      <c r="Q22" s="946"/>
      <c r="R22" s="946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6"/>
      <c r="AH22" s="946"/>
      <c r="AI22" s="946"/>
      <c r="AJ22" s="946"/>
      <c r="AK22" s="946"/>
      <c r="AL22" s="946"/>
      <c r="AM22" s="946"/>
      <c r="AN22" s="946"/>
      <c r="AO22" s="946"/>
      <c r="AP22" s="946"/>
      <c r="AQ22" s="946"/>
      <c r="AR22" s="946"/>
      <c r="AS22" s="946"/>
      <c r="AT22" s="946"/>
      <c r="AU22" s="946"/>
      <c r="AV22" s="946"/>
      <c r="AW22" s="946"/>
      <c r="AX22" s="946"/>
      <c r="AY22" s="946"/>
      <c r="AZ22" s="946"/>
      <c r="BA22" s="946"/>
      <c r="BB22" s="946"/>
      <c r="BC22" s="946"/>
      <c r="BD22" s="946"/>
      <c r="BE22" s="946"/>
      <c r="BF22" s="946"/>
      <c r="BG22" s="946"/>
      <c r="BH22" s="946"/>
      <c r="BI22" s="946"/>
      <c r="BJ22" s="946"/>
      <c r="BK22" s="946"/>
      <c r="BL22" s="946"/>
      <c r="BM22" s="946"/>
      <c r="BN22" s="946"/>
      <c r="BO22" s="946"/>
      <c r="BP22" s="946"/>
      <c r="BQ22" s="946"/>
      <c r="BR22" s="946"/>
      <c r="BS22" s="946"/>
      <c r="BT22" s="946"/>
      <c r="BU22" s="946"/>
      <c r="BV22" s="946"/>
      <c r="BW22" s="946"/>
      <c r="BX22" s="946"/>
    </row>
    <row r="23" spans="1:76" s="949" customFormat="1" ht="18" customHeight="1">
      <c r="A23" s="1135" t="s">
        <v>1180</v>
      </c>
      <c r="B23" s="942">
        <v>36285</v>
      </c>
      <c r="C23" s="943">
        <f t="shared" si="1"/>
        <v>36103.575</v>
      </c>
      <c r="D23" s="1136">
        <f t="shared" si="3"/>
        <v>35559.3</v>
      </c>
      <c r="E23" s="944"/>
      <c r="F23" s="1135" t="s">
        <v>2244</v>
      </c>
      <c r="G23" s="947">
        <v>89031</v>
      </c>
      <c r="H23" s="943">
        <f t="shared" si="0"/>
        <v>88585.845</v>
      </c>
      <c r="I23" s="1136">
        <f t="shared" si="2"/>
        <v>87250.38</v>
      </c>
      <c r="J23" s="946"/>
      <c r="K23" s="946"/>
      <c r="L23" s="946"/>
      <c r="M23" s="946"/>
      <c r="N23" s="946"/>
      <c r="O23" s="946"/>
      <c r="P23" s="946"/>
      <c r="Q23" s="946"/>
      <c r="R23" s="946"/>
      <c r="S23" s="946"/>
      <c r="T23" s="946"/>
      <c r="U23" s="946"/>
      <c r="V23" s="946"/>
      <c r="W23" s="946"/>
      <c r="X23" s="946"/>
      <c r="Y23" s="946"/>
      <c r="Z23" s="946"/>
      <c r="AA23" s="946"/>
      <c r="AB23" s="946"/>
      <c r="AC23" s="946"/>
      <c r="AD23" s="946"/>
      <c r="AE23" s="946"/>
      <c r="AF23" s="946"/>
      <c r="AG23" s="946"/>
      <c r="AH23" s="946"/>
      <c r="AI23" s="946"/>
      <c r="AJ23" s="946"/>
      <c r="AK23" s="946"/>
      <c r="AL23" s="946"/>
      <c r="AM23" s="946"/>
      <c r="AN23" s="946"/>
      <c r="AO23" s="946"/>
      <c r="AP23" s="946"/>
      <c r="AQ23" s="946"/>
      <c r="AR23" s="946"/>
      <c r="AS23" s="946"/>
      <c r="AT23" s="946"/>
      <c r="AU23" s="946"/>
      <c r="AV23" s="946"/>
      <c r="AW23" s="946"/>
      <c r="AX23" s="946"/>
      <c r="AY23" s="946"/>
      <c r="AZ23" s="946"/>
      <c r="BA23" s="946"/>
      <c r="BB23" s="946"/>
      <c r="BC23" s="946"/>
      <c r="BD23" s="946"/>
      <c r="BE23" s="946"/>
      <c r="BF23" s="946"/>
      <c r="BG23" s="946"/>
      <c r="BH23" s="946"/>
      <c r="BI23" s="946"/>
      <c r="BJ23" s="946"/>
      <c r="BK23" s="946"/>
      <c r="BL23" s="946"/>
      <c r="BM23" s="946"/>
      <c r="BN23" s="946"/>
      <c r="BO23" s="946"/>
      <c r="BP23" s="946"/>
      <c r="BQ23" s="946"/>
      <c r="BR23" s="946"/>
      <c r="BS23" s="946"/>
      <c r="BT23" s="946"/>
      <c r="BU23" s="946"/>
      <c r="BV23" s="946"/>
      <c r="BW23" s="946"/>
      <c r="BX23" s="946"/>
    </row>
    <row r="24" spans="1:76" s="949" customFormat="1" ht="18" customHeight="1">
      <c r="A24" s="1135" t="s">
        <v>1181</v>
      </c>
      <c r="B24" s="942">
        <v>38822</v>
      </c>
      <c r="C24" s="943">
        <f t="shared" si="1"/>
        <v>38627.89</v>
      </c>
      <c r="D24" s="1136">
        <f t="shared" si="3"/>
        <v>38045.56</v>
      </c>
      <c r="E24" s="944"/>
      <c r="F24" s="1135" t="s">
        <v>2245</v>
      </c>
      <c r="G24" s="945">
        <v>89031</v>
      </c>
      <c r="H24" s="943">
        <f t="shared" si="0"/>
        <v>88585.845</v>
      </c>
      <c r="I24" s="1136">
        <f t="shared" si="2"/>
        <v>87250.38</v>
      </c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6"/>
      <c r="AI24" s="946"/>
      <c r="AJ24" s="946"/>
      <c r="AK24" s="946"/>
      <c r="AL24" s="946"/>
      <c r="AM24" s="946"/>
      <c r="AN24" s="946"/>
      <c r="AO24" s="946"/>
      <c r="AP24" s="946"/>
      <c r="AQ24" s="946"/>
      <c r="AR24" s="946"/>
      <c r="AS24" s="946"/>
      <c r="AT24" s="946"/>
      <c r="AU24" s="946"/>
      <c r="AV24" s="946"/>
      <c r="AW24" s="946"/>
      <c r="AX24" s="946"/>
      <c r="AY24" s="946"/>
      <c r="AZ24" s="946"/>
      <c r="BA24" s="946"/>
      <c r="BB24" s="946"/>
      <c r="BC24" s="946"/>
      <c r="BD24" s="946"/>
      <c r="BE24" s="946"/>
      <c r="BF24" s="946"/>
      <c r="BG24" s="946"/>
      <c r="BH24" s="946"/>
      <c r="BI24" s="946"/>
      <c r="BJ24" s="946"/>
      <c r="BK24" s="946"/>
      <c r="BL24" s="946"/>
      <c r="BM24" s="946"/>
      <c r="BN24" s="946"/>
      <c r="BO24" s="946"/>
      <c r="BP24" s="946"/>
      <c r="BQ24" s="946"/>
      <c r="BR24" s="946"/>
      <c r="BS24" s="946"/>
      <c r="BT24" s="946"/>
      <c r="BU24" s="946"/>
      <c r="BV24" s="946"/>
      <c r="BW24" s="946"/>
      <c r="BX24" s="946"/>
    </row>
    <row r="25" spans="1:76" s="949" customFormat="1" ht="18" customHeight="1">
      <c r="A25" s="1135" t="s">
        <v>1182</v>
      </c>
      <c r="B25" s="942">
        <v>41359</v>
      </c>
      <c r="C25" s="943">
        <f t="shared" si="1"/>
        <v>41152.205</v>
      </c>
      <c r="D25" s="1136">
        <f t="shared" si="3"/>
        <v>40531.82</v>
      </c>
      <c r="E25" s="944"/>
      <c r="F25" s="1135" t="s">
        <v>2246</v>
      </c>
      <c r="G25" s="945">
        <v>94518</v>
      </c>
      <c r="H25" s="943">
        <f t="shared" si="0"/>
        <v>94045.41</v>
      </c>
      <c r="I25" s="1136">
        <f t="shared" si="2"/>
        <v>92627.64</v>
      </c>
      <c r="J25" s="946"/>
      <c r="K25" s="946"/>
      <c r="L25" s="946"/>
      <c r="M25" s="946"/>
      <c r="N25" s="946"/>
      <c r="O25" s="946"/>
      <c r="P25" s="946"/>
      <c r="Q25" s="946"/>
      <c r="R25" s="946"/>
      <c r="S25" s="946"/>
      <c r="T25" s="946"/>
      <c r="U25" s="946"/>
      <c r="V25" s="946"/>
      <c r="W25" s="946"/>
      <c r="X25" s="946"/>
      <c r="Y25" s="946"/>
      <c r="Z25" s="946"/>
      <c r="AA25" s="946"/>
      <c r="AB25" s="946"/>
      <c r="AC25" s="946"/>
      <c r="AD25" s="946"/>
      <c r="AE25" s="946"/>
      <c r="AF25" s="946"/>
      <c r="AG25" s="946"/>
      <c r="AH25" s="946"/>
      <c r="AI25" s="946"/>
      <c r="AJ25" s="946"/>
      <c r="AK25" s="946"/>
      <c r="AL25" s="946"/>
      <c r="AM25" s="946"/>
      <c r="AN25" s="946"/>
      <c r="AO25" s="946"/>
      <c r="AP25" s="946"/>
      <c r="AQ25" s="946"/>
      <c r="AR25" s="946"/>
      <c r="AS25" s="946"/>
      <c r="AT25" s="946"/>
      <c r="AU25" s="946"/>
      <c r="AV25" s="946"/>
      <c r="AW25" s="946"/>
      <c r="AX25" s="946"/>
      <c r="AY25" s="946"/>
      <c r="AZ25" s="946"/>
      <c r="BA25" s="946"/>
      <c r="BB25" s="946"/>
      <c r="BC25" s="946"/>
      <c r="BD25" s="946"/>
      <c r="BE25" s="946"/>
      <c r="BF25" s="946"/>
      <c r="BG25" s="946"/>
      <c r="BH25" s="946"/>
      <c r="BI25" s="946"/>
      <c r="BJ25" s="946"/>
      <c r="BK25" s="946"/>
      <c r="BL25" s="946"/>
      <c r="BM25" s="946"/>
      <c r="BN25" s="946"/>
      <c r="BO25" s="946"/>
      <c r="BP25" s="946"/>
      <c r="BQ25" s="946"/>
      <c r="BR25" s="946"/>
      <c r="BS25" s="946"/>
      <c r="BT25" s="946"/>
      <c r="BU25" s="946"/>
      <c r="BV25" s="946"/>
      <c r="BW25" s="946"/>
      <c r="BX25" s="946"/>
    </row>
    <row r="26" spans="1:76" s="949" customFormat="1" ht="18" customHeight="1">
      <c r="A26" s="1135" t="s">
        <v>1183</v>
      </c>
      <c r="B26" s="942">
        <v>26373</v>
      </c>
      <c r="C26" s="943">
        <f t="shared" si="1"/>
        <v>26241.135</v>
      </c>
      <c r="D26" s="1136">
        <f t="shared" si="3"/>
        <v>25845.54</v>
      </c>
      <c r="E26" s="944"/>
      <c r="F26" s="1135" t="s">
        <v>2247</v>
      </c>
      <c r="G26" s="945">
        <v>98058</v>
      </c>
      <c r="H26" s="943">
        <f t="shared" si="0"/>
        <v>97567.71</v>
      </c>
      <c r="I26" s="1136" t="s">
        <v>365</v>
      </c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6"/>
      <c r="AI26" s="946"/>
      <c r="AJ26" s="946"/>
      <c r="AK26" s="946"/>
      <c r="AL26" s="946"/>
      <c r="AM26" s="946"/>
      <c r="AN26" s="946"/>
      <c r="AO26" s="946"/>
      <c r="AP26" s="946"/>
      <c r="AQ26" s="946"/>
      <c r="AR26" s="946"/>
      <c r="AS26" s="946"/>
      <c r="AT26" s="946"/>
      <c r="AU26" s="946"/>
      <c r="AV26" s="946"/>
      <c r="AW26" s="946"/>
      <c r="AX26" s="946"/>
      <c r="AY26" s="946"/>
      <c r="AZ26" s="946"/>
      <c r="BA26" s="946"/>
      <c r="BB26" s="946"/>
      <c r="BC26" s="946"/>
      <c r="BD26" s="946"/>
      <c r="BE26" s="946"/>
      <c r="BF26" s="946"/>
      <c r="BG26" s="946"/>
      <c r="BH26" s="946"/>
      <c r="BI26" s="946"/>
      <c r="BJ26" s="946"/>
      <c r="BK26" s="946"/>
      <c r="BL26" s="946"/>
      <c r="BM26" s="946"/>
      <c r="BN26" s="946"/>
      <c r="BO26" s="946"/>
      <c r="BP26" s="946"/>
      <c r="BQ26" s="946"/>
      <c r="BR26" s="946"/>
      <c r="BS26" s="946"/>
      <c r="BT26" s="946"/>
      <c r="BU26" s="946"/>
      <c r="BV26" s="946"/>
      <c r="BW26" s="946"/>
      <c r="BX26" s="946"/>
    </row>
    <row r="27" spans="1:76" s="949" customFormat="1" ht="18" customHeight="1">
      <c r="A27" s="1135" t="s">
        <v>1185</v>
      </c>
      <c r="B27" s="942">
        <v>26904</v>
      </c>
      <c r="C27" s="943">
        <f t="shared" si="1"/>
        <v>26769.48</v>
      </c>
      <c r="D27" s="1136">
        <f t="shared" si="3"/>
        <v>26365.92</v>
      </c>
      <c r="E27" s="944"/>
      <c r="F27" s="987" t="s">
        <v>1184</v>
      </c>
      <c r="G27" s="947">
        <v>36993</v>
      </c>
      <c r="H27" s="943">
        <f t="shared" si="0"/>
        <v>36808.035</v>
      </c>
      <c r="I27" s="1136">
        <f t="shared" si="2"/>
        <v>36253.14</v>
      </c>
      <c r="J27" s="946"/>
      <c r="K27" s="946"/>
      <c r="L27" s="946"/>
      <c r="M27" s="946"/>
      <c r="N27" s="946"/>
      <c r="O27" s="946"/>
      <c r="P27" s="946"/>
      <c r="Q27" s="946"/>
      <c r="R27" s="946"/>
      <c r="S27" s="946"/>
      <c r="T27" s="946"/>
      <c r="U27" s="946"/>
      <c r="V27" s="946"/>
      <c r="W27" s="946"/>
      <c r="X27" s="946"/>
      <c r="Y27" s="946"/>
      <c r="Z27" s="946"/>
      <c r="AA27" s="946"/>
      <c r="AB27" s="946"/>
      <c r="AC27" s="946"/>
      <c r="AD27" s="946"/>
      <c r="AE27" s="946"/>
      <c r="AF27" s="946"/>
      <c r="AG27" s="946"/>
      <c r="AH27" s="946"/>
      <c r="AI27" s="946"/>
      <c r="AJ27" s="946"/>
      <c r="AK27" s="946"/>
      <c r="AL27" s="946"/>
      <c r="AM27" s="946"/>
      <c r="AN27" s="946"/>
      <c r="AO27" s="946"/>
      <c r="AP27" s="946"/>
      <c r="AQ27" s="946"/>
      <c r="AR27" s="946"/>
      <c r="AS27" s="946"/>
      <c r="AT27" s="946"/>
      <c r="AU27" s="946"/>
      <c r="AV27" s="946"/>
      <c r="AW27" s="946"/>
      <c r="AX27" s="946"/>
      <c r="AY27" s="946"/>
      <c r="AZ27" s="946"/>
      <c r="BA27" s="946"/>
      <c r="BB27" s="946"/>
      <c r="BC27" s="946"/>
      <c r="BD27" s="946"/>
      <c r="BE27" s="946"/>
      <c r="BF27" s="946"/>
      <c r="BG27" s="946"/>
      <c r="BH27" s="946"/>
      <c r="BI27" s="946"/>
      <c r="BJ27" s="946"/>
      <c r="BK27" s="946"/>
      <c r="BL27" s="946"/>
      <c r="BM27" s="946"/>
      <c r="BN27" s="946"/>
      <c r="BO27" s="946"/>
      <c r="BP27" s="946"/>
      <c r="BQ27" s="946"/>
      <c r="BR27" s="946"/>
      <c r="BS27" s="946"/>
      <c r="BT27" s="946"/>
      <c r="BU27" s="946"/>
      <c r="BV27" s="946"/>
      <c r="BW27" s="946"/>
      <c r="BX27" s="946"/>
    </row>
    <row r="28" spans="1:76" s="949" customFormat="1" ht="18" customHeight="1">
      <c r="A28" s="1135" t="s">
        <v>1186</v>
      </c>
      <c r="B28" s="942">
        <v>27494</v>
      </c>
      <c r="C28" s="943">
        <f t="shared" si="1"/>
        <v>27356.53</v>
      </c>
      <c r="D28" s="1136">
        <f t="shared" si="3"/>
        <v>26944.12</v>
      </c>
      <c r="E28" s="944"/>
      <c r="F28" s="1135" t="s">
        <v>2248</v>
      </c>
      <c r="G28" s="945">
        <v>36993</v>
      </c>
      <c r="H28" s="943">
        <f t="shared" si="0"/>
        <v>36808.035</v>
      </c>
      <c r="I28" s="1136">
        <f t="shared" si="2"/>
        <v>36253.14</v>
      </c>
      <c r="J28" s="946"/>
      <c r="K28" s="946"/>
      <c r="L28" s="946"/>
      <c r="M28" s="946"/>
      <c r="N28" s="946"/>
      <c r="O28" s="946"/>
      <c r="P28" s="946"/>
      <c r="Q28" s="946"/>
      <c r="R28" s="946"/>
      <c r="S28" s="946"/>
      <c r="T28" s="946"/>
      <c r="U28" s="946"/>
      <c r="V28" s="946"/>
      <c r="W28" s="946"/>
      <c r="X28" s="946"/>
      <c r="Y28" s="946"/>
      <c r="Z28" s="946"/>
      <c r="AA28" s="946"/>
      <c r="AB28" s="946"/>
      <c r="AC28" s="946"/>
      <c r="AD28" s="946"/>
      <c r="AE28" s="946"/>
      <c r="AF28" s="946"/>
      <c r="AG28" s="946"/>
      <c r="AH28" s="946"/>
      <c r="AI28" s="946"/>
      <c r="AJ28" s="946"/>
      <c r="AK28" s="946"/>
      <c r="AL28" s="946"/>
      <c r="AM28" s="946"/>
      <c r="AN28" s="946"/>
      <c r="AO28" s="946"/>
      <c r="AP28" s="946"/>
      <c r="AQ28" s="946"/>
      <c r="AR28" s="946"/>
      <c r="AS28" s="946"/>
      <c r="AT28" s="946"/>
      <c r="AU28" s="946"/>
      <c r="AV28" s="946"/>
      <c r="AW28" s="946"/>
      <c r="AX28" s="946"/>
      <c r="AY28" s="946"/>
      <c r="AZ28" s="946"/>
      <c r="BA28" s="946"/>
      <c r="BB28" s="946"/>
      <c r="BC28" s="946"/>
      <c r="BD28" s="946"/>
      <c r="BE28" s="946"/>
      <c r="BF28" s="946"/>
      <c r="BG28" s="946"/>
      <c r="BH28" s="946"/>
      <c r="BI28" s="946"/>
      <c r="BJ28" s="946"/>
      <c r="BK28" s="946"/>
      <c r="BL28" s="946"/>
      <c r="BM28" s="946"/>
      <c r="BN28" s="946"/>
      <c r="BO28" s="946"/>
      <c r="BP28" s="946"/>
      <c r="BQ28" s="946"/>
      <c r="BR28" s="946"/>
      <c r="BS28" s="946"/>
      <c r="BT28" s="946"/>
      <c r="BU28" s="946"/>
      <c r="BV28" s="946"/>
      <c r="BW28" s="946"/>
      <c r="BX28" s="946"/>
    </row>
    <row r="29" spans="1:76" s="949" customFormat="1" ht="18" customHeight="1">
      <c r="A29" s="1135" t="s">
        <v>1187</v>
      </c>
      <c r="B29" s="942">
        <v>27671</v>
      </c>
      <c r="C29" s="943">
        <f t="shared" si="1"/>
        <v>27532.645</v>
      </c>
      <c r="D29" s="1136">
        <f t="shared" si="3"/>
        <v>27117.58</v>
      </c>
      <c r="E29" s="944"/>
      <c r="F29" s="987" t="s">
        <v>620</v>
      </c>
      <c r="G29" s="947">
        <v>39648</v>
      </c>
      <c r="H29" s="943">
        <f t="shared" si="0"/>
        <v>39449.76</v>
      </c>
      <c r="I29" s="1136">
        <f t="shared" si="2"/>
        <v>38855.04</v>
      </c>
      <c r="J29" s="946"/>
      <c r="K29" s="946"/>
      <c r="L29" s="946"/>
      <c r="M29" s="946"/>
      <c r="N29" s="946"/>
      <c r="O29" s="946"/>
      <c r="P29" s="946"/>
      <c r="Q29" s="946"/>
      <c r="R29" s="946"/>
      <c r="S29" s="946"/>
      <c r="T29" s="946"/>
      <c r="U29" s="946"/>
      <c r="V29" s="946"/>
      <c r="W29" s="946"/>
      <c r="X29" s="946"/>
      <c r="Y29" s="946"/>
      <c r="Z29" s="946"/>
      <c r="AA29" s="946"/>
      <c r="AB29" s="946"/>
      <c r="AC29" s="946"/>
      <c r="AD29" s="946"/>
      <c r="AE29" s="946"/>
      <c r="AF29" s="946"/>
      <c r="AG29" s="946"/>
      <c r="AH29" s="946"/>
      <c r="AI29" s="946"/>
      <c r="AJ29" s="946"/>
      <c r="AK29" s="946"/>
      <c r="AL29" s="946"/>
      <c r="AM29" s="946"/>
      <c r="AN29" s="946"/>
      <c r="AO29" s="946"/>
      <c r="AP29" s="946"/>
      <c r="AQ29" s="946"/>
      <c r="AR29" s="946"/>
      <c r="AS29" s="946"/>
      <c r="AT29" s="946"/>
      <c r="AU29" s="946"/>
      <c r="AV29" s="946"/>
      <c r="AW29" s="946"/>
      <c r="AX29" s="946"/>
      <c r="AY29" s="946"/>
      <c r="AZ29" s="946"/>
      <c r="BA29" s="946"/>
      <c r="BB29" s="946"/>
      <c r="BC29" s="946"/>
      <c r="BD29" s="946"/>
      <c r="BE29" s="946"/>
      <c r="BF29" s="946"/>
      <c r="BG29" s="946"/>
      <c r="BH29" s="946"/>
      <c r="BI29" s="946"/>
      <c r="BJ29" s="946"/>
      <c r="BK29" s="946"/>
      <c r="BL29" s="946"/>
      <c r="BM29" s="946"/>
      <c r="BN29" s="946"/>
      <c r="BO29" s="946"/>
      <c r="BP29" s="946"/>
      <c r="BQ29" s="946"/>
      <c r="BR29" s="946"/>
      <c r="BS29" s="946"/>
      <c r="BT29" s="946"/>
      <c r="BU29" s="946"/>
      <c r="BV29" s="946"/>
      <c r="BW29" s="946"/>
      <c r="BX29" s="946"/>
    </row>
    <row r="30" spans="1:76" s="949" customFormat="1" ht="18" customHeight="1">
      <c r="A30" s="1135" t="s">
        <v>1188</v>
      </c>
      <c r="B30" s="942">
        <v>28025</v>
      </c>
      <c r="C30" s="943">
        <f t="shared" si="1"/>
        <v>27884.875</v>
      </c>
      <c r="D30" s="1136">
        <f t="shared" si="3"/>
        <v>27464.5</v>
      </c>
      <c r="E30" s="944"/>
      <c r="F30" s="1135" t="s">
        <v>2249</v>
      </c>
      <c r="G30" s="945">
        <v>39648</v>
      </c>
      <c r="H30" s="943">
        <f t="shared" si="0"/>
        <v>39449.76</v>
      </c>
      <c r="I30" s="1136">
        <f t="shared" si="2"/>
        <v>38855.04</v>
      </c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6"/>
      <c r="AC30" s="946"/>
      <c r="AD30" s="946"/>
      <c r="AE30" s="946"/>
      <c r="AF30" s="946"/>
      <c r="AG30" s="946"/>
      <c r="AH30" s="946"/>
      <c r="AI30" s="946"/>
      <c r="AJ30" s="946"/>
      <c r="AK30" s="946"/>
      <c r="AL30" s="946"/>
      <c r="AM30" s="946"/>
      <c r="AN30" s="946"/>
      <c r="AO30" s="946"/>
      <c r="AP30" s="946"/>
      <c r="AQ30" s="946"/>
      <c r="AR30" s="946"/>
      <c r="AS30" s="946"/>
      <c r="AT30" s="946"/>
      <c r="AU30" s="946"/>
      <c r="AV30" s="946"/>
      <c r="AW30" s="946"/>
      <c r="AX30" s="946"/>
      <c r="AY30" s="946"/>
      <c r="AZ30" s="946"/>
      <c r="BA30" s="946"/>
      <c r="BB30" s="946"/>
      <c r="BC30" s="946"/>
      <c r="BD30" s="946"/>
      <c r="BE30" s="946"/>
      <c r="BF30" s="946"/>
      <c r="BG30" s="946"/>
      <c r="BH30" s="946"/>
      <c r="BI30" s="946"/>
      <c r="BJ30" s="946"/>
      <c r="BK30" s="946"/>
      <c r="BL30" s="946"/>
      <c r="BM30" s="946"/>
      <c r="BN30" s="946"/>
      <c r="BO30" s="946"/>
      <c r="BP30" s="946"/>
      <c r="BQ30" s="946"/>
      <c r="BR30" s="946"/>
      <c r="BS30" s="946"/>
      <c r="BT30" s="946"/>
      <c r="BU30" s="946"/>
      <c r="BV30" s="946"/>
      <c r="BW30" s="946"/>
      <c r="BX30" s="946"/>
    </row>
    <row r="31" spans="1:76" s="949" customFormat="1" ht="18" customHeight="1">
      <c r="A31" s="1135" t="s">
        <v>1189</v>
      </c>
      <c r="B31" s="947">
        <v>28320</v>
      </c>
      <c r="C31" s="943">
        <f t="shared" si="1"/>
        <v>28178.4</v>
      </c>
      <c r="D31" s="1136">
        <f t="shared" si="3"/>
        <v>27753.6</v>
      </c>
      <c r="E31" s="944"/>
      <c r="F31" s="1135" t="s">
        <v>2250</v>
      </c>
      <c r="G31" s="947">
        <v>43129</v>
      </c>
      <c r="H31" s="943">
        <f t="shared" si="0"/>
        <v>42913.355</v>
      </c>
      <c r="I31" s="1136">
        <f t="shared" si="2"/>
        <v>42266.42</v>
      </c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46"/>
      <c r="X31" s="946"/>
      <c r="Y31" s="946"/>
      <c r="Z31" s="946"/>
      <c r="AA31" s="946"/>
      <c r="AB31" s="946"/>
      <c r="AC31" s="946"/>
      <c r="AD31" s="946"/>
      <c r="AE31" s="946"/>
      <c r="AF31" s="946"/>
      <c r="AG31" s="946"/>
      <c r="AH31" s="946"/>
      <c r="AI31" s="946"/>
      <c r="AJ31" s="946"/>
      <c r="AK31" s="946"/>
      <c r="AL31" s="946"/>
      <c r="AM31" s="946"/>
      <c r="AN31" s="946"/>
      <c r="AO31" s="946"/>
      <c r="AP31" s="946"/>
      <c r="AQ31" s="946"/>
      <c r="AR31" s="946"/>
      <c r="AS31" s="946"/>
      <c r="AT31" s="946"/>
      <c r="AU31" s="946"/>
      <c r="AV31" s="946"/>
      <c r="AW31" s="946"/>
      <c r="AX31" s="946"/>
      <c r="AY31" s="946"/>
      <c r="AZ31" s="946"/>
      <c r="BA31" s="946"/>
      <c r="BB31" s="946"/>
      <c r="BC31" s="946"/>
      <c r="BD31" s="946"/>
      <c r="BE31" s="946"/>
      <c r="BF31" s="946"/>
      <c r="BG31" s="946"/>
      <c r="BH31" s="946"/>
      <c r="BI31" s="946"/>
      <c r="BJ31" s="946"/>
      <c r="BK31" s="946"/>
      <c r="BL31" s="946"/>
      <c r="BM31" s="946"/>
      <c r="BN31" s="946"/>
      <c r="BO31" s="946"/>
      <c r="BP31" s="946"/>
      <c r="BQ31" s="946"/>
      <c r="BR31" s="946"/>
      <c r="BS31" s="946"/>
      <c r="BT31" s="946"/>
      <c r="BU31" s="946"/>
      <c r="BV31" s="946"/>
      <c r="BW31" s="946"/>
      <c r="BX31" s="946"/>
    </row>
    <row r="32" spans="1:76" s="949" customFormat="1" ht="18" customHeight="1">
      <c r="A32" s="1135" t="s">
        <v>1190</v>
      </c>
      <c r="B32" s="947">
        <v>28320</v>
      </c>
      <c r="C32" s="943">
        <f t="shared" si="1"/>
        <v>28178.4</v>
      </c>
      <c r="D32" s="1136">
        <f t="shared" si="3"/>
        <v>27753.6</v>
      </c>
      <c r="E32" s="944"/>
      <c r="F32" s="1135" t="s">
        <v>2251</v>
      </c>
      <c r="G32" s="945">
        <v>43129</v>
      </c>
      <c r="H32" s="943">
        <f t="shared" si="0"/>
        <v>42913.355</v>
      </c>
      <c r="I32" s="1136">
        <f t="shared" si="2"/>
        <v>42266.42</v>
      </c>
      <c r="J32" s="946"/>
      <c r="K32" s="946"/>
      <c r="L32" s="946"/>
      <c r="M32" s="946"/>
      <c r="N32" s="946"/>
      <c r="O32" s="946"/>
      <c r="P32" s="946"/>
      <c r="Q32" s="946"/>
      <c r="R32" s="946"/>
      <c r="S32" s="946"/>
      <c r="T32" s="946"/>
      <c r="U32" s="946"/>
      <c r="V32" s="946"/>
      <c r="W32" s="946"/>
      <c r="X32" s="946"/>
      <c r="Y32" s="946"/>
      <c r="Z32" s="946"/>
      <c r="AA32" s="946"/>
      <c r="AB32" s="946"/>
      <c r="AC32" s="946"/>
      <c r="AD32" s="946"/>
      <c r="AE32" s="946"/>
      <c r="AF32" s="946"/>
      <c r="AG32" s="946"/>
      <c r="AH32" s="946"/>
      <c r="AI32" s="946"/>
      <c r="AJ32" s="946"/>
      <c r="AK32" s="946"/>
      <c r="AL32" s="946"/>
      <c r="AM32" s="946"/>
      <c r="AN32" s="946"/>
      <c r="AO32" s="946"/>
      <c r="AP32" s="946"/>
      <c r="AQ32" s="946"/>
      <c r="AR32" s="946"/>
      <c r="AS32" s="946"/>
      <c r="AT32" s="946"/>
      <c r="AU32" s="946"/>
      <c r="AV32" s="946"/>
      <c r="AW32" s="946"/>
      <c r="AX32" s="946"/>
      <c r="AY32" s="946"/>
      <c r="AZ32" s="946"/>
      <c r="BA32" s="946"/>
      <c r="BB32" s="946"/>
      <c r="BC32" s="946"/>
      <c r="BD32" s="946"/>
      <c r="BE32" s="946"/>
      <c r="BF32" s="946"/>
      <c r="BG32" s="946"/>
      <c r="BH32" s="946"/>
      <c r="BI32" s="946"/>
      <c r="BJ32" s="946"/>
      <c r="BK32" s="946"/>
      <c r="BL32" s="946"/>
      <c r="BM32" s="946"/>
      <c r="BN32" s="946"/>
      <c r="BO32" s="946"/>
      <c r="BP32" s="946"/>
      <c r="BQ32" s="946"/>
      <c r="BR32" s="946"/>
      <c r="BS32" s="946"/>
      <c r="BT32" s="946"/>
      <c r="BU32" s="946"/>
      <c r="BV32" s="946"/>
      <c r="BW32" s="946"/>
      <c r="BX32" s="946"/>
    </row>
    <row r="33" spans="1:76" s="949" customFormat="1" ht="18" customHeight="1">
      <c r="A33" s="1135" t="s">
        <v>135</v>
      </c>
      <c r="B33" s="947">
        <v>29736</v>
      </c>
      <c r="C33" s="943">
        <f t="shared" si="1"/>
        <v>29587.32</v>
      </c>
      <c r="D33" s="1136">
        <f t="shared" si="3"/>
        <v>29141.28</v>
      </c>
      <c r="E33" s="944"/>
      <c r="F33" s="1135" t="s">
        <v>2252</v>
      </c>
      <c r="G33" s="945">
        <v>46020</v>
      </c>
      <c r="H33" s="943">
        <f t="shared" si="0"/>
        <v>45789.9</v>
      </c>
      <c r="I33" s="1136">
        <f t="shared" si="2"/>
        <v>45099.6</v>
      </c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6"/>
      <c r="AI33" s="946"/>
      <c r="AJ33" s="946"/>
      <c r="AK33" s="946"/>
      <c r="AL33" s="946"/>
      <c r="AM33" s="946"/>
      <c r="AN33" s="946"/>
      <c r="AO33" s="946"/>
      <c r="AP33" s="946"/>
      <c r="AQ33" s="946"/>
      <c r="AR33" s="946"/>
      <c r="AS33" s="946"/>
      <c r="AT33" s="946"/>
      <c r="AU33" s="946"/>
      <c r="AV33" s="946"/>
      <c r="AW33" s="946"/>
      <c r="AX33" s="946"/>
      <c r="AY33" s="946"/>
      <c r="AZ33" s="946"/>
      <c r="BA33" s="946"/>
      <c r="BB33" s="946"/>
      <c r="BC33" s="946"/>
      <c r="BD33" s="946"/>
      <c r="BE33" s="946"/>
      <c r="BF33" s="946"/>
      <c r="BG33" s="946"/>
      <c r="BH33" s="946"/>
      <c r="BI33" s="946"/>
      <c r="BJ33" s="946"/>
      <c r="BK33" s="946"/>
      <c r="BL33" s="946"/>
      <c r="BM33" s="946"/>
      <c r="BN33" s="946"/>
      <c r="BO33" s="946"/>
      <c r="BP33" s="946"/>
      <c r="BQ33" s="946"/>
      <c r="BR33" s="946"/>
      <c r="BS33" s="946"/>
      <c r="BT33" s="946"/>
      <c r="BU33" s="946"/>
      <c r="BV33" s="946"/>
      <c r="BW33" s="946"/>
      <c r="BX33" s="946"/>
    </row>
    <row r="34" spans="1:76" s="949" customFormat="1" ht="18" customHeight="1">
      <c r="A34" s="1135" t="s">
        <v>1191</v>
      </c>
      <c r="B34" s="947">
        <v>29736</v>
      </c>
      <c r="C34" s="943">
        <f t="shared" si="1"/>
        <v>29587.32</v>
      </c>
      <c r="D34" s="1136">
        <f t="shared" si="3"/>
        <v>29141.28</v>
      </c>
      <c r="E34" s="944"/>
      <c r="F34" s="1135" t="s">
        <v>2253</v>
      </c>
      <c r="G34" s="945">
        <v>43837</v>
      </c>
      <c r="H34" s="943">
        <f t="shared" si="0"/>
        <v>43617.815</v>
      </c>
      <c r="I34" s="1136">
        <f t="shared" si="2"/>
        <v>42960.26</v>
      </c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46"/>
      <c r="X34" s="946"/>
      <c r="Y34" s="946"/>
      <c r="Z34" s="946"/>
      <c r="AA34" s="946"/>
      <c r="AB34" s="946"/>
      <c r="AC34" s="946"/>
      <c r="AD34" s="946"/>
      <c r="AE34" s="946"/>
      <c r="AF34" s="946"/>
      <c r="AG34" s="946"/>
      <c r="AH34" s="946"/>
      <c r="AI34" s="946"/>
      <c r="AJ34" s="946"/>
      <c r="AK34" s="946"/>
      <c r="AL34" s="946"/>
      <c r="AM34" s="946"/>
      <c r="AN34" s="946"/>
      <c r="AO34" s="946"/>
      <c r="AP34" s="946"/>
      <c r="AQ34" s="946"/>
      <c r="AR34" s="946"/>
      <c r="AS34" s="946"/>
      <c r="AT34" s="946"/>
      <c r="AU34" s="946"/>
      <c r="AV34" s="946"/>
      <c r="AW34" s="946"/>
      <c r="AX34" s="946"/>
      <c r="AY34" s="946"/>
      <c r="AZ34" s="946"/>
      <c r="BA34" s="946"/>
      <c r="BB34" s="946"/>
      <c r="BC34" s="946"/>
      <c r="BD34" s="946"/>
      <c r="BE34" s="946"/>
      <c r="BF34" s="946"/>
      <c r="BG34" s="946"/>
      <c r="BH34" s="946"/>
      <c r="BI34" s="946"/>
      <c r="BJ34" s="946"/>
      <c r="BK34" s="946"/>
      <c r="BL34" s="946"/>
      <c r="BM34" s="946"/>
      <c r="BN34" s="946"/>
      <c r="BO34" s="946"/>
      <c r="BP34" s="946"/>
      <c r="BQ34" s="946"/>
      <c r="BR34" s="946"/>
      <c r="BS34" s="946"/>
      <c r="BT34" s="946"/>
      <c r="BU34" s="946"/>
      <c r="BV34" s="946"/>
      <c r="BW34" s="946"/>
      <c r="BX34" s="946"/>
    </row>
    <row r="35" spans="1:76" s="949" customFormat="1" ht="18" customHeight="1">
      <c r="A35" s="1135" t="s">
        <v>1192</v>
      </c>
      <c r="B35" s="947">
        <v>30326</v>
      </c>
      <c r="C35" s="943">
        <f t="shared" si="1"/>
        <v>30174.37</v>
      </c>
      <c r="D35" s="1136">
        <f t="shared" si="3"/>
        <v>29719.48</v>
      </c>
      <c r="E35" s="944"/>
      <c r="F35" s="1135" t="s">
        <v>2254</v>
      </c>
      <c r="G35" s="947">
        <v>44368</v>
      </c>
      <c r="H35" s="943">
        <f t="shared" si="0"/>
        <v>44146.16</v>
      </c>
      <c r="I35" s="1136">
        <f t="shared" si="2"/>
        <v>43480.64</v>
      </c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6"/>
      <c r="AH35" s="946"/>
      <c r="AI35" s="946"/>
      <c r="AJ35" s="946"/>
      <c r="AK35" s="946"/>
      <c r="AL35" s="946"/>
      <c r="AM35" s="946"/>
      <c r="AN35" s="946"/>
      <c r="AO35" s="946"/>
      <c r="AP35" s="946"/>
      <c r="AQ35" s="946"/>
      <c r="AR35" s="946"/>
      <c r="AS35" s="946"/>
      <c r="AT35" s="946"/>
      <c r="AU35" s="946"/>
      <c r="AV35" s="946"/>
      <c r="AW35" s="946"/>
      <c r="AX35" s="946"/>
      <c r="AY35" s="946"/>
      <c r="AZ35" s="946"/>
      <c r="BA35" s="946"/>
      <c r="BB35" s="946"/>
      <c r="BC35" s="946"/>
      <c r="BD35" s="946"/>
      <c r="BE35" s="946"/>
      <c r="BF35" s="946"/>
      <c r="BG35" s="946"/>
      <c r="BH35" s="946"/>
      <c r="BI35" s="946"/>
      <c r="BJ35" s="946"/>
      <c r="BK35" s="946"/>
      <c r="BL35" s="946"/>
      <c r="BM35" s="946"/>
      <c r="BN35" s="946"/>
      <c r="BO35" s="946"/>
      <c r="BP35" s="946"/>
      <c r="BQ35" s="946"/>
      <c r="BR35" s="946"/>
      <c r="BS35" s="946"/>
      <c r="BT35" s="946"/>
      <c r="BU35" s="946"/>
      <c r="BV35" s="946"/>
      <c r="BW35" s="946"/>
      <c r="BX35" s="946"/>
    </row>
    <row r="36" spans="1:76" s="949" customFormat="1" ht="18" customHeight="1">
      <c r="A36" s="1135" t="s">
        <v>1193</v>
      </c>
      <c r="B36" s="947">
        <v>30326</v>
      </c>
      <c r="C36" s="943">
        <f t="shared" si="1"/>
        <v>30174.37</v>
      </c>
      <c r="D36" s="1136">
        <f t="shared" si="3"/>
        <v>29719.48</v>
      </c>
      <c r="E36" s="944"/>
      <c r="F36" s="1135" t="s">
        <v>2255</v>
      </c>
      <c r="G36" s="945">
        <v>44368</v>
      </c>
      <c r="H36" s="943">
        <f t="shared" si="0"/>
        <v>44146.16</v>
      </c>
      <c r="I36" s="1136">
        <f t="shared" si="2"/>
        <v>43480.64</v>
      </c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46"/>
      <c r="X36" s="946"/>
      <c r="Y36" s="946"/>
      <c r="Z36" s="946"/>
      <c r="AA36" s="946"/>
      <c r="AB36" s="946"/>
      <c r="AC36" s="946"/>
      <c r="AD36" s="946"/>
      <c r="AE36" s="946"/>
      <c r="AF36" s="946"/>
      <c r="AG36" s="946"/>
      <c r="AH36" s="946"/>
      <c r="AI36" s="946"/>
      <c r="AJ36" s="946"/>
      <c r="AK36" s="946"/>
      <c r="AL36" s="946"/>
      <c r="AM36" s="946"/>
      <c r="AN36" s="946"/>
      <c r="AO36" s="946"/>
      <c r="AP36" s="946"/>
      <c r="AQ36" s="946"/>
      <c r="AR36" s="946"/>
      <c r="AS36" s="946"/>
      <c r="AT36" s="946"/>
      <c r="AU36" s="946"/>
      <c r="AV36" s="946"/>
      <c r="AW36" s="946"/>
      <c r="AX36" s="946"/>
      <c r="AY36" s="946"/>
      <c r="AZ36" s="946"/>
      <c r="BA36" s="946"/>
      <c r="BB36" s="946"/>
      <c r="BC36" s="946"/>
      <c r="BD36" s="946"/>
      <c r="BE36" s="946"/>
      <c r="BF36" s="946"/>
      <c r="BG36" s="946"/>
      <c r="BH36" s="946"/>
      <c r="BI36" s="946"/>
      <c r="BJ36" s="946"/>
      <c r="BK36" s="946"/>
      <c r="BL36" s="946"/>
      <c r="BM36" s="946"/>
      <c r="BN36" s="946"/>
      <c r="BO36" s="946"/>
      <c r="BP36" s="946"/>
      <c r="BQ36" s="946"/>
      <c r="BR36" s="946"/>
      <c r="BS36" s="946"/>
      <c r="BT36" s="946"/>
      <c r="BU36" s="946"/>
      <c r="BV36" s="946"/>
      <c r="BW36" s="946"/>
      <c r="BX36" s="946"/>
    </row>
    <row r="37" spans="1:76" s="949" customFormat="1" ht="18" customHeight="1">
      <c r="A37" s="1135" t="s">
        <v>1194</v>
      </c>
      <c r="B37" s="947">
        <v>33630</v>
      </c>
      <c r="C37" s="943">
        <f t="shared" si="1"/>
        <v>33461.85</v>
      </c>
      <c r="D37" s="1136">
        <f t="shared" si="3"/>
        <v>32957.4</v>
      </c>
      <c r="E37" s="944"/>
      <c r="F37" s="1135" t="s">
        <v>2256</v>
      </c>
      <c r="G37" s="945">
        <v>47318</v>
      </c>
      <c r="H37" s="943">
        <f t="shared" si="0"/>
        <v>47081.41</v>
      </c>
      <c r="I37" s="1136">
        <f t="shared" si="2"/>
        <v>46371.64</v>
      </c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6"/>
      <c r="AI37" s="946"/>
      <c r="AJ37" s="946"/>
      <c r="AK37" s="946"/>
      <c r="AL37" s="946"/>
      <c r="AM37" s="946"/>
      <c r="AN37" s="946"/>
      <c r="AO37" s="946"/>
      <c r="AP37" s="946"/>
      <c r="AQ37" s="946"/>
      <c r="AR37" s="946"/>
      <c r="AS37" s="946"/>
      <c r="AT37" s="946"/>
      <c r="AU37" s="946"/>
      <c r="AV37" s="946"/>
      <c r="AW37" s="946"/>
      <c r="AX37" s="946"/>
      <c r="AY37" s="946"/>
      <c r="AZ37" s="946"/>
      <c r="BA37" s="946"/>
      <c r="BB37" s="946"/>
      <c r="BC37" s="946"/>
      <c r="BD37" s="946"/>
      <c r="BE37" s="946"/>
      <c r="BF37" s="946"/>
      <c r="BG37" s="946"/>
      <c r="BH37" s="946"/>
      <c r="BI37" s="946"/>
      <c r="BJ37" s="946"/>
      <c r="BK37" s="946"/>
      <c r="BL37" s="946"/>
      <c r="BM37" s="946"/>
      <c r="BN37" s="946"/>
      <c r="BO37" s="946"/>
      <c r="BP37" s="946"/>
      <c r="BQ37" s="946"/>
      <c r="BR37" s="946"/>
      <c r="BS37" s="946"/>
      <c r="BT37" s="946"/>
      <c r="BU37" s="946"/>
      <c r="BV37" s="946"/>
      <c r="BW37" s="946"/>
      <c r="BX37" s="946"/>
    </row>
    <row r="38" spans="1:76" s="949" customFormat="1" ht="18" customHeight="1">
      <c r="A38" s="1135" t="s">
        <v>1196</v>
      </c>
      <c r="B38" s="947">
        <v>33630</v>
      </c>
      <c r="C38" s="943">
        <f t="shared" si="1"/>
        <v>33461.85</v>
      </c>
      <c r="D38" s="1136">
        <f t="shared" si="3"/>
        <v>32957.4</v>
      </c>
      <c r="E38" s="944"/>
      <c r="F38" s="987" t="s">
        <v>1195</v>
      </c>
      <c r="G38" s="947">
        <v>46315</v>
      </c>
      <c r="H38" s="943">
        <f t="shared" si="0"/>
        <v>46083.425</v>
      </c>
      <c r="I38" s="1136">
        <f t="shared" si="2"/>
        <v>45388.7</v>
      </c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946"/>
      <c r="V38" s="946"/>
      <c r="W38" s="946"/>
      <c r="X38" s="946"/>
      <c r="Y38" s="946"/>
      <c r="Z38" s="946"/>
      <c r="AA38" s="946"/>
      <c r="AB38" s="946"/>
      <c r="AC38" s="946"/>
      <c r="AD38" s="946"/>
      <c r="AE38" s="946"/>
      <c r="AF38" s="946"/>
      <c r="AG38" s="946"/>
      <c r="AH38" s="946"/>
      <c r="AI38" s="946"/>
      <c r="AJ38" s="946"/>
      <c r="AK38" s="946"/>
      <c r="AL38" s="946"/>
      <c r="AM38" s="946"/>
      <c r="AN38" s="946"/>
      <c r="AO38" s="946"/>
      <c r="AP38" s="946"/>
      <c r="AQ38" s="946"/>
      <c r="AR38" s="946"/>
      <c r="AS38" s="946"/>
      <c r="AT38" s="946"/>
      <c r="AU38" s="946"/>
      <c r="AV38" s="946"/>
      <c r="AW38" s="946"/>
      <c r="AX38" s="946"/>
      <c r="AY38" s="946"/>
      <c r="AZ38" s="946"/>
      <c r="BA38" s="946"/>
      <c r="BB38" s="946"/>
      <c r="BC38" s="946"/>
      <c r="BD38" s="946"/>
      <c r="BE38" s="946"/>
      <c r="BF38" s="946"/>
      <c r="BG38" s="946"/>
      <c r="BH38" s="946"/>
      <c r="BI38" s="946"/>
      <c r="BJ38" s="946"/>
      <c r="BK38" s="946"/>
      <c r="BL38" s="946"/>
      <c r="BM38" s="946"/>
      <c r="BN38" s="946"/>
      <c r="BO38" s="946"/>
      <c r="BP38" s="946"/>
      <c r="BQ38" s="946"/>
      <c r="BR38" s="946"/>
      <c r="BS38" s="946"/>
      <c r="BT38" s="946"/>
      <c r="BU38" s="946"/>
      <c r="BV38" s="946"/>
      <c r="BW38" s="946"/>
      <c r="BX38" s="946"/>
    </row>
    <row r="39" spans="1:76" s="949" customFormat="1" ht="18" customHeight="1">
      <c r="A39" s="1135" t="s">
        <v>1197</v>
      </c>
      <c r="B39" s="947">
        <v>39058</v>
      </c>
      <c r="C39" s="943">
        <f t="shared" si="1"/>
        <v>38862.71</v>
      </c>
      <c r="D39" s="1136">
        <f t="shared" si="3"/>
        <v>38276.84</v>
      </c>
      <c r="E39" s="944"/>
      <c r="F39" s="1135" t="s">
        <v>2257</v>
      </c>
      <c r="G39" s="945">
        <v>46315</v>
      </c>
      <c r="H39" s="943">
        <f t="shared" si="0"/>
        <v>46083.425</v>
      </c>
      <c r="I39" s="1136">
        <f t="shared" si="2"/>
        <v>45388.7</v>
      </c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946"/>
      <c r="Y39" s="946"/>
      <c r="Z39" s="946"/>
      <c r="AA39" s="946"/>
      <c r="AB39" s="946"/>
      <c r="AC39" s="946"/>
      <c r="AD39" s="946"/>
      <c r="AE39" s="946"/>
      <c r="AF39" s="946"/>
      <c r="AG39" s="946"/>
      <c r="AH39" s="946"/>
      <c r="AI39" s="946"/>
      <c r="AJ39" s="946"/>
      <c r="AK39" s="946"/>
      <c r="AL39" s="946"/>
      <c r="AM39" s="946"/>
      <c r="AN39" s="946"/>
      <c r="AO39" s="946"/>
      <c r="AP39" s="946"/>
      <c r="AQ39" s="946"/>
      <c r="AR39" s="946"/>
      <c r="AS39" s="946"/>
      <c r="AT39" s="946"/>
      <c r="AU39" s="946"/>
      <c r="AV39" s="946"/>
      <c r="AW39" s="946"/>
      <c r="AX39" s="946"/>
      <c r="AY39" s="946"/>
      <c r="AZ39" s="946"/>
      <c r="BA39" s="946"/>
      <c r="BB39" s="946"/>
      <c r="BC39" s="946"/>
      <c r="BD39" s="946"/>
      <c r="BE39" s="946"/>
      <c r="BF39" s="946"/>
      <c r="BG39" s="946"/>
      <c r="BH39" s="946"/>
      <c r="BI39" s="946"/>
      <c r="BJ39" s="946"/>
      <c r="BK39" s="946"/>
      <c r="BL39" s="946"/>
      <c r="BM39" s="946"/>
      <c r="BN39" s="946"/>
      <c r="BO39" s="946"/>
      <c r="BP39" s="946"/>
      <c r="BQ39" s="946"/>
      <c r="BR39" s="946"/>
      <c r="BS39" s="946"/>
      <c r="BT39" s="946"/>
      <c r="BU39" s="946"/>
      <c r="BV39" s="946"/>
      <c r="BW39" s="946"/>
      <c r="BX39" s="946"/>
    </row>
    <row r="40" spans="1:76" s="949" customFormat="1" ht="18" customHeight="1">
      <c r="A40" s="1135" t="s">
        <v>1198</v>
      </c>
      <c r="B40" s="947">
        <v>39058</v>
      </c>
      <c r="C40" s="943">
        <f t="shared" si="1"/>
        <v>38862.71</v>
      </c>
      <c r="D40" s="1136">
        <f t="shared" si="3"/>
        <v>38276.84</v>
      </c>
      <c r="E40" s="944"/>
      <c r="F40" s="1135" t="s">
        <v>2258</v>
      </c>
      <c r="G40" s="945">
        <v>49324</v>
      </c>
      <c r="H40" s="943">
        <f t="shared" si="0"/>
        <v>49077.38</v>
      </c>
      <c r="I40" s="1136">
        <f t="shared" si="2"/>
        <v>48337.52</v>
      </c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946"/>
      <c r="Y40" s="946"/>
      <c r="Z40" s="946"/>
      <c r="AA40" s="946"/>
      <c r="AB40" s="946"/>
      <c r="AC40" s="946"/>
      <c r="AD40" s="946"/>
      <c r="AE40" s="946"/>
      <c r="AF40" s="946"/>
      <c r="AG40" s="946"/>
      <c r="AH40" s="946"/>
      <c r="AI40" s="946"/>
      <c r="AJ40" s="946"/>
      <c r="AK40" s="946"/>
      <c r="AL40" s="946"/>
      <c r="AM40" s="946"/>
      <c r="AN40" s="946"/>
      <c r="AO40" s="946"/>
      <c r="AP40" s="946"/>
      <c r="AQ40" s="946"/>
      <c r="AR40" s="946"/>
      <c r="AS40" s="946"/>
      <c r="AT40" s="946"/>
      <c r="AU40" s="946"/>
      <c r="AV40" s="946"/>
      <c r="AW40" s="946"/>
      <c r="AX40" s="946"/>
      <c r="AY40" s="946"/>
      <c r="AZ40" s="946"/>
      <c r="BA40" s="946"/>
      <c r="BB40" s="946"/>
      <c r="BC40" s="946"/>
      <c r="BD40" s="946"/>
      <c r="BE40" s="946"/>
      <c r="BF40" s="946"/>
      <c r="BG40" s="946"/>
      <c r="BH40" s="946"/>
      <c r="BI40" s="946"/>
      <c r="BJ40" s="946"/>
      <c r="BK40" s="946"/>
      <c r="BL40" s="946"/>
      <c r="BM40" s="946"/>
      <c r="BN40" s="946"/>
      <c r="BO40" s="946"/>
      <c r="BP40" s="946"/>
      <c r="BQ40" s="946"/>
      <c r="BR40" s="946"/>
      <c r="BS40" s="946"/>
      <c r="BT40" s="946"/>
      <c r="BU40" s="946"/>
      <c r="BV40" s="946"/>
      <c r="BW40" s="946"/>
      <c r="BX40" s="946"/>
    </row>
    <row r="41" spans="1:76" s="949" customFormat="1" ht="18" customHeight="1">
      <c r="A41" s="1135" t="s">
        <v>1199</v>
      </c>
      <c r="B41" s="947">
        <v>42067</v>
      </c>
      <c r="C41" s="943">
        <f t="shared" si="1"/>
        <v>41856.665</v>
      </c>
      <c r="D41" s="1136">
        <f t="shared" si="3"/>
        <v>41225.66</v>
      </c>
      <c r="E41" s="944"/>
      <c r="F41" s="1135" t="s">
        <v>2259</v>
      </c>
      <c r="G41" s="947">
        <v>47967</v>
      </c>
      <c r="H41" s="943">
        <f t="shared" si="0"/>
        <v>47727.165</v>
      </c>
      <c r="I41" s="1136">
        <f t="shared" si="2"/>
        <v>47007.66</v>
      </c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6"/>
      <c r="X41" s="946"/>
      <c r="Y41" s="946"/>
      <c r="Z41" s="946"/>
      <c r="AA41" s="946"/>
      <c r="AB41" s="946"/>
      <c r="AC41" s="946"/>
      <c r="AD41" s="946"/>
      <c r="AE41" s="946"/>
      <c r="AF41" s="946"/>
      <c r="AG41" s="946"/>
      <c r="AH41" s="946"/>
      <c r="AI41" s="946"/>
      <c r="AJ41" s="946"/>
      <c r="AK41" s="946"/>
      <c r="AL41" s="946"/>
      <c r="AM41" s="946"/>
      <c r="AN41" s="946"/>
      <c r="AO41" s="946"/>
      <c r="AP41" s="946"/>
      <c r="AQ41" s="946"/>
      <c r="AR41" s="946"/>
      <c r="AS41" s="946"/>
      <c r="AT41" s="946"/>
      <c r="AU41" s="946"/>
      <c r="AV41" s="946"/>
      <c r="AW41" s="946"/>
      <c r="AX41" s="946"/>
      <c r="AY41" s="946"/>
      <c r="AZ41" s="946"/>
      <c r="BA41" s="946"/>
      <c r="BB41" s="946"/>
      <c r="BC41" s="946"/>
      <c r="BD41" s="946"/>
      <c r="BE41" s="946"/>
      <c r="BF41" s="946"/>
      <c r="BG41" s="946"/>
      <c r="BH41" s="946"/>
      <c r="BI41" s="946"/>
      <c r="BJ41" s="946"/>
      <c r="BK41" s="946"/>
      <c r="BL41" s="946"/>
      <c r="BM41" s="946"/>
      <c r="BN41" s="946"/>
      <c r="BO41" s="946"/>
      <c r="BP41" s="946"/>
      <c r="BQ41" s="946"/>
      <c r="BR41" s="946"/>
      <c r="BS41" s="946"/>
      <c r="BT41" s="946"/>
      <c r="BU41" s="946"/>
      <c r="BV41" s="946"/>
      <c r="BW41" s="946"/>
      <c r="BX41" s="946"/>
    </row>
    <row r="42" spans="1:76" s="949" customFormat="1" ht="18" customHeight="1">
      <c r="A42" s="1135" t="s">
        <v>1200</v>
      </c>
      <c r="B42" s="947">
        <v>42067</v>
      </c>
      <c r="C42" s="943">
        <f t="shared" si="1"/>
        <v>41856.665</v>
      </c>
      <c r="D42" s="1136">
        <f t="shared" si="3"/>
        <v>41225.66</v>
      </c>
      <c r="E42" s="944"/>
      <c r="F42" s="1135" t="s">
        <v>2260</v>
      </c>
      <c r="G42" s="945">
        <v>47967</v>
      </c>
      <c r="H42" s="943">
        <f t="shared" si="0"/>
        <v>47727.165</v>
      </c>
      <c r="I42" s="1136" t="s">
        <v>365</v>
      </c>
      <c r="J42" s="946"/>
      <c r="K42" s="946"/>
      <c r="L42" s="946"/>
      <c r="M42" s="946"/>
      <c r="N42" s="946"/>
      <c r="O42" s="946"/>
      <c r="P42" s="946"/>
      <c r="Q42" s="946"/>
      <c r="R42" s="946"/>
      <c r="S42" s="946"/>
      <c r="T42" s="946"/>
      <c r="U42" s="946"/>
      <c r="V42" s="946"/>
      <c r="W42" s="946"/>
      <c r="X42" s="946"/>
      <c r="Y42" s="946"/>
      <c r="Z42" s="946"/>
      <c r="AA42" s="946"/>
      <c r="AB42" s="946"/>
      <c r="AC42" s="946"/>
      <c r="AD42" s="946"/>
      <c r="AE42" s="946"/>
      <c r="AF42" s="946"/>
      <c r="AG42" s="946"/>
      <c r="AH42" s="946"/>
      <c r="AI42" s="946"/>
      <c r="AJ42" s="946"/>
      <c r="AK42" s="946"/>
      <c r="AL42" s="946"/>
      <c r="AM42" s="946"/>
      <c r="AN42" s="946"/>
      <c r="AO42" s="946"/>
      <c r="AP42" s="946"/>
      <c r="AQ42" s="946"/>
      <c r="AR42" s="946"/>
      <c r="AS42" s="946"/>
      <c r="AT42" s="946"/>
      <c r="AU42" s="946"/>
      <c r="AV42" s="946"/>
      <c r="AW42" s="946"/>
      <c r="AX42" s="946"/>
      <c r="AY42" s="946"/>
      <c r="AZ42" s="946"/>
      <c r="BA42" s="946"/>
      <c r="BB42" s="946"/>
      <c r="BC42" s="946"/>
      <c r="BD42" s="946"/>
      <c r="BE42" s="946"/>
      <c r="BF42" s="946"/>
      <c r="BG42" s="946"/>
      <c r="BH42" s="946"/>
      <c r="BI42" s="946"/>
      <c r="BJ42" s="946"/>
      <c r="BK42" s="946"/>
      <c r="BL42" s="946"/>
      <c r="BM42" s="946"/>
      <c r="BN42" s="946"/>
      <c r="BO42" s="946"/>
      <c r="BP42" s="946"/>
      <c r="BQ42" s="946"/>
      <c r="BR42" s="946"/>
      <c r="BS42" s="946"/>
      <c r="BT42" s="946"/>
      <c r="BU42" s="946"/>
      <c r="BV42" s="946"/>
      <c r="BW42" s="946"/>
      <c r="BX42" s="946"/>
    </row>
    <row r="43" spans="1:76" s="949" customFormat="1" ht="18" customHeight="1">
      <c r="A43" s="1135" t="s">
        <v>1201</v>
      </c>
      <c r="B43" s="954">
        <v>42126</v>
      </c>
      <c r="C43" s="943">
        <f t="shared" si="1"/>
        <v>41915.37</v>
      </c>
      <c r="D43" s="1136">
        <f t="shared" si="3"/>
        <v>41283.48</v>
      </c>
      <c r="E43" s="944"/>
      <c r="F43" s="1135" t="s">
        <v>2261</v>
      </c>
      <c r="G43" s="945">
        <v>51330</v>
      </c>
      <c r="H43" s="943">
        <f t="shared" si="0"/>
        <v>51073.35</v>
      </c>
      <c r="I43" s="1136">
        <f t="shared" si="2"/>
        <v>50303.4</v>
      </c>
      <c r="J43" s="946"/>
      <c r="K43" s="946"/>
      <c r="L43" s="946"/>
      <c r="M43" s="946"/>
      <c r="N43" s="946"/>
      <c r="O43" s="946"/>
      <c r="P43" s="946"/>
      <c r="Q43" s="946"/>
      <c r="R43" s="946"/>
      <c r="S43" s="946"/>
      <c r="T43" s="946"/>
      <c r="U43" s="946"/>
      <c r="V43" s="946"/>
      <c r="W43" s="946"/>
      <c r="X43" s="946"/>
      <c r="Y43" s="946"/>
      <c r="Z43" s="946"/>
      <c r="AA43" s="946"/>
      <c r="AB43" s="946"/>
      <c r="AC43" s="946"/>
      <c r="AD43" s="946"/>
      <c r="AE43" s="946"/>
      <c r="AF43" s="946"/>
      <c r="AG43" s="946"/>
      <c r="AH43" s="946"/>
      <c r="AI43" s="946"/>
      <c r="AJ43" s="946"/>
      <c r="AK43" s="946"/>
      <c r="AL43" s="946"/>
      <c r="AM43" s="946"/>
      <c r="AN43" s="946"/>
      <c r="AO43" s="946"/>
      <c r="AP43" s="946"/>
      <c r="AQ43" s="946"/>
      <c r="AR43" s="946"/>
      <c r="AS43" s="946"/>
      <c r="AT43" s="946"/>
      <c r="AU43" s="946"/>
      <c r="AV43" s="946"/>
      <c r="AW43" s="946"/>
      <c r="AX43" s="946"/>
      <c r="AY43" s="946"/>
      <c r="AZ43" s="946"/>
      <c r="BA43" s="946"/>
      <c r="BB43" s="946"/>
      <c r="BC43" s="946"/>
      <c r="BD43" s="946"/>
      <c r="BE43" s="946"/>
      <c r="BF43" s="946"/>
      <c r="BG43" s="946"/>
      <c r="BH43" s="946"/>
      <c r="BI43" s="946"/>
      <c r="BJ43" s="946"/>
      <c r="BK43" s="946"/>
      <c r="BL43" s="946"/>
      <c r="BM43" s="946"/>
      <c r="BN43" s="946"/>
      <c r="BO43" s="946"/>
      <c r="BP43" s="946"/>
      <c r="BQ43" s="946"/>
      <c r="BR43" s="946"/>
      <c r="BS43" s="946"/>
      <c r="BT43" s="946"/>
      <c r="BU43" s="946"/>
      <c r="BV43" s="946"/>
      <c r="BW43" s="946"/>
      <c r="BX43" s="946"/>
    </row>
    <row r="44" spans="1:76" s="949" customFormat="1" ht="18" customHeight="1">
      <c r="A44" s="1135" t="s">
        <v>1202</v>
      </c>
      <c r="B44" s="947">
        <v>42657</v>
      </c>
      <c r="C44" s="943">
        <f t="shared" si="1"/>
        <v>42443.715</v>
      </c>
      <c r="D44" s="1136">
        <f t="shared" si="3"/>
        <v>41803.86</v>
      </c>
      <c r="E44" s="944"/>
      <c r="F44" s="1135" t="s">
        <v>2262</v>
      </c>
      <c r="G44" s="947">
        <v>47967</v>
      </c>
      <c r="H44" s="943">
        <f t="shared" si="0"/>
        <v>47727.165</v>
      </c>
      <c r="I44" s="1136">
        <f t="shared" si="2"/>
        <v>47007.66</v>
      </c>
      <c r="J44" s="946"/>
      <c r="K44" s="946"/>
      <c r="L44" s="946"/>
      <c r="M44" s="946"/>
      <c r="N44" s="946"/>
      <c r="O44" s="946"/>
      <c r="P44" s="946"/>
      <c r="Q44" s="946"/>
      <c r="R44" s="946"/>
      <c r="S44" s="946"/>
      <c r="T44" s="946"/>
      <c r="U44" s="946"/>
      <c r="V44" s="946"/>
      <c r="W44" s="946"/>
      <c r="X44" s="946"/>
      <c r="Y44" s="946"/>
      <c r="Z44" s="946"/>
      <c r="AA44" s="946"/>
      <c r="AB44" s="946"/>
      <c r="AC44" s="946"/>
      <c r="AD44" s="946"/>
      <c r="AE44" s="946"/>
      <c r="AF44" s="946"/>
      <c r="AG44" s="946"/>
      <c r="AH44" s="946"/>
      <c r="AI44" s="946"/>
      <c r="AJ44" s="946"/>
      <c r="AK44" s="946"/>
      <c r="AL44" s="946"/>
      <c r="AM44" s="946"/>
      <c r="AN44" s="946"/>
      <c r="AO44" s="946"/>
      <c r="AP44" s="946"/>
      <c r="AQ44" s="946"/>
      <c r="AR44" s="946"/>
      <c r="AS44" s="946"/>
      <c r="AT44" s="946"/>
      <c r="AU44" s="946"/>
      <c r="AV44" s="946"/>
      <c r="AW44" s="946"/>
      <c r="AX44" s="946"/>
      <c r="AY44" s="946"/>
      <c r="AZ44" s="946"/>
      <c r="BA44" s="946"/>
      <c r="BB44" s="946"/>
      <c r="BC44" s="946"/>
      <c r="BD44" s="946"/>
      <c r="BE44" s="946"/>
      <c r="BF44" s="946"/>
      <c r="BG44" s="946"/>
      <c r="BH44" s="946"/>
      <c r="BI44" s="946"/>
      <c r="BJ44" s="946"/>
      <c r="BK44" s="946"/>
      <c r="BL44" s="946"/>
      <c r="BM44" s="946"/>
      <c r="BN44" s="946"/>
      <c r="BO44" s="946"/>
      <c r="BP44" s="946"/>
      <c r="BQ44" s="946"/>
      <c r="BR44" s="946"/>
      <c r="BS44" s="946"/>
      <c r="BT44" s="946"/>
      <c r="BU44" s="946"/>
      <c r="BV44" s="946"/>
      <c r="BW44" s="946"/>
      <c r="BX44" s="946"/>
    </row>
    <row r="45" spans="1:76" s="949" customFormat="1" ht="18" customHeight="1">
      <c r="A45" s="1135" t="s">
        <v>1203</v>
      </c>
      <c r="B45" s="947">
        <v>42657</v>
      </c>
      <c r="C45" s="943">
        <f t="shared" si="1"/>
        <v>42443.715</v>
      </c>
      <c r="D45" s="1136">
        <f t="shared" si="3"/>
        <v>41803.86</v>
      </c>
      <c r="E45" s="944"/>
      <c r="F45" s="1135" t="s">
        <v>2263</v>
      </c>
      <c r="G45" s="947">
        <v>51330</v>
      </c>
      <c r="H45" s="943">
        <f t="shared" si="0"/>
        <v>51073.35</v>
      </c>
      <c r="I45" s="1136">
        <f t="shared" si="2"/>
        <v>50303.4</v>
      </c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6"/>
      <c r="AI45" s="946"/>
      <c r="AJ45" s="946"/>
      <c r="AK45" s="946"/>
      <c r="AL45" s="946"/>
      <c r="AM45" s="946"/>
      <c r="AN45" s="946"/>
      <c r="AO45" s="946"/>
      <c r="AP45" s="946"/>
      <c r="AQ45" s="946"/>
      <c r="AR45" s="946"/>
      <c r="AS45" s="946"/>
      <c r="AT45" s="946"/>
      <c r="AU45" s="946"/>
      <c r="AV45" s="946"/>
      <c r="AW45" s="946"/>
      <c r="AX45" s="946"/>
      <c r="AY45" s="946"/>
      <c r="AZ45" s="946"/>
      <c r="BA45" s="946"/>
      <c r="BB45" s="946"/>
      <c r="BC45" s="946"/>
      <c r="BD45" s="946"/>
      <c r="BE45" s="946"/>
      <c r="BF45" s="946"/>
      <c r="BG45" s="946"/>
      <c r="BH45" s="946"/>
      <c r="BI45" s="946"/>
      <c r="BJ45" s="946"/>
      <c r="BK45" s="946"/>
      <c r="BL45" s="946"/>
      <c r="BM45" s="946"/>
      <c r="BN45" s="946"/>
      <c r="BO45" s="946"/>
      <c r="BP45" s="946"/>
      <c r="BQ45" s="946"/>
      <c r="BR45" s="946"/>
      <c r="BS45" s="946"/>
      <c r="BT45" s="946"/>
      <c r="BU45" s="946"/>
      <c r="BV45" s="946"/>
      <c r="BW45" s="946"/>
      <c r="BX45" s="946"/>
    </row>
    <row r="46" spans="1:76" s="949" customFormat="1" ht="18" customHeight="1">
      <c r="A46" s="1135" t="s">
        <v>1204</v>
      </c>
      <c r="B46" s="950">
        <v>32450</v>
      </c>
      <c r="C46" s="943">
        <f t="shared" si="1"/>
        <v>32287.75</v>
      </c>
      <c r="D46" s="1136">
        <f t="shared" si="3"/>
        <v>31801</v>
      </c>
      <c r="E46" s="944"/>
      <c r="F46" s="1135" t="s">
        <v>2264</v>
      </c>
      <c r="G46" s="945">
        <v>47967</v>
      </c>
      <c r="H46" s="943">
        <f t="shared" si="0"/>
        <v>47727.165</v>
      </c>
      <c r="I46" s="1136">
        <f t="shared" si="2"/>
        <v>47007.66</v>
      </c>
      <c r="J46" s="946"/>
      <c r="K46" s="946"/>
      <c r="L46" s="946"/>
      <c r="M46" s="946"/>
      <c r="N46" s="946"/>
      <c r="O46" s="946"/>
      <c r="P46" s="946"/>
      <c r="Q46" s="946"/>
      <c r="R46" s="946"/>
      <c r="S46" s="946"/>
      <c r="T46" s="946"/>
      <c r="U46" s="946"/>
      <c r="V46" s="946"/>
      <c r="W46" s="946"/>
      <c r="X46" s="946"/>
      <c r="Y46" s="946"/>
      <c r="Z46" s="946"/>
      <c r="AA46" s="946"/>
      <c r="AB46" s="946"/>
      <c r="AC46" s="946"/>
      <c r="AD46" s="946"/>
      <c r="AE46" s="946"/>
      <c r="AF46" s="946"/>
      <c r="AG46" s="946"/>
      <c r="AH46" s="946"/>
      <c r="AI46" s="946"/>
      <c r="AJ46" s="946"/>
      <c r="AK46" s="946"/>
      <c r="AL46" s="946"/>
      <c r="AM46" s="946"/>
      <c r="AN46" s="946"/>
      <c r="AO46" s="946"/>
      <c r="AP46" s="946"/>
      <c r="AQ46" s="946"/>
      <c r="AR46" s="946"/>
      <c r="AS46" s="946"/>
      <c r="AT46" s="946"/>
      <c r="AU46" s="946"/>
      <c r="AV46" s="946"/>
      <c r="AW46" s="946"/>
      <c r="AX46" s="946"/>
      <c r="AY46" s="946"/>
      <c r="AZ46" s="946"/>
      <c r="BA46" s="946"/>
      <c r="BB46" s="946"/>
      <c r="BC46" s="946"/>
      <c r="BD46" s="946"/>
      <c r="BE46" s="946"/>
      <c r="BF46" s="946"/>
      <c r="BG46" s="946"/>
      <c r="BH46" s="946"/>
      <c r="BI46" s="946"/>
      <c r="BJ46" s="946"/>
      <c r="BK46" s="946"/>
      <c r="BL46" s="946"/>
      <c r="BM46" s="946"/>
      <c r="BN46" s="946"/>
      <c r="BO46" s="946"/>
      <c r="BP46" s="946"/>
      <c r="BQ46" s="946"/>
      <c r="BR46" s="946"/>
      <c r="BS46" s="946"/>
      <c r="BT46" s="946"/>
      <c r="BU46" s="946"/>
      <c r="BV46" s="946"/>
      <c r="BW46" s="946"/>
      <c r="BX46" s="946"/>
    </row>
    <row r="47" spans="1:76" s="949" customFormat="1" ht="18" customHeight="1">
      <c r="A47" s="1135" t="s">
        <v>1205</v>
      </c>
      <c r="B47" s="950">
        <v>32686</v>
      </c>
      <c r="C47" s="943">
        <f t="shared" si="1"/>
        <v>32522.57</v>
      </c>
      <c r="D47" s="1136">
        <f t="shared" si="3"/>
        <v>32032.28</v>
      </c>
      <c r="E47" s="944"/>
      <c r="F47" s="1135" t="s">
        <v>2265</v>
      </c>
      <c r="G47" s="947">
        <v>48321</v>
      </c>
      <c r="H47" s="943">
        <f t="shared" si="0"/>
        <v>48079.395</v>
      </c>
      <c r="I47" s="1136">
        <f t="shared" si="2"/>
        <v>47354.58</v>
      </c>
      <c r="J47" s="946"/>
      <c r="K47" s="946"/>
      <c r="L47" s="946"/>
      <c r="M47" s="946"/>
      <c r="N47" s="946"/>
      <c r="O47" s="946"/>
      <c r="P47" s="946"/>
      <c r="Q47" s="946"/>
      <c r="R47" s="946"/>
      <c r="S47" s="946"/>
      <c r="T47" s="946"/>
      <c r="U47" s="946"/>
      <c r="V47" s="946"/>
      <c r="W47" s="946"/>
      <c r="X47" s="946"/>
      <c r="Y47" s="946"/>
      <c r="Z47" s="946"/>
      <c r="AA47" s="946"/>
      <c r="AB47" s="946"/>
      <c r="AC47" s="946"/>
      <c r="AD47" s="946"/>
      <c r="AE47" s="946"/>
      <c r="AF47" s="946"/>
      <c r="AG47" s="946"/>
      <c r="AH47" s="946"/>
      <c r="AI47" s="946"/>
      <c r="AJ47" s="946"/>
      <c r="AK47" s="946"/>
      <c r="AL47" s="946"/>
      <c r="AM47" s="946"/>
      <c r="AN47" s="946"/>
      <c r="AO47" s="946"/>
      <c r="AP47" s="946"/>
      <c r="AQ47" s="946"/>
      <c r="AR47" s="946"/>
      <c r="AS47" s="946"/>
      <c r="AT47" s="946"/>
      <c r="AU47" s="946"/>
      <c r="AV47" s="946"/>
      <c r="AW47" s="946"/>
      <c r="AX47" s="946"/>
      <c r="AY47" s="946"/>
      <c r="AZ47" s="946"/>
      <c r="BA47" s="946"/>
      <c r="BB47" s="946"/>
      <c r="BC47" s="946"/>
      <c r="BD47" s="946"/>
      <c r="BE47" s="946"/>
      <c r="BF47" s="946"/>
      <c r="BG47" s="946"/>
      <c r="BH47" s="946"/>
      <c r="BI47" s="946"/>
      <c r="BJ47" s="946"/>
      <c r="BK47" s="946"/>
      <c r="BL47" s="946"/>
      <c r="BM47" s="946"/>
      <c r="BN47" s="946"/>
      <c r="BO47" s="946"/>
      <c r="BP47" s="946"/>
      <c r="BQ47" s="946"/>
      <c r="BR47" s="946"/>
      <c r="BS47" s="946"/>
      <c r="BT47" s="946"/>
      <c r="BU47" s="946"/>
      <c r="BV47" s="946"/>
      <c r="BW47" s="946"/>
      <c r="BX47" s="946"/>
    </row>
    <row r="48" spans="1:76" s="949" customFormat="1" ht="18" customHeight="1">
      <c r="A48" s="1135" t="s">
        <v>1206</v>
      </c>
      <c r="B48" s="950">
        <v>32922</v>
      </c>
      <c r="C48" s="943">
        <f t="shared" si="1"/>
        <v>32757.39</v>
      </c>
      <c r="D48" s="1136">
        <f t="shared" si="3"/>
        <v>32263.56</v>
      </c>
      <c r="E48" s="944"/>
      <c r="F48" s="1135" t="s">
        <v>2266</v>
      </c>
      <c r="G48" s="945">
        <v>48321</v>
      </c>
      <c r="H48" s="943">
        <f t="shared" si="0"/>
        <v>48079.395</v>
      </c>
      <c r="I48" s="1136">
        <f t="shared" si="2"/>
        <v>47354.58</v>
      </c>
      <c r="J48" s="946"/>
      <c r="K48" s="946"/>
      <c r="L48" s="946"/>
      <c r="M48" s="946"/>
      <c r="N48" s="946"/>
      <c r="O48" s="946"/>
      <c r="P48" s="946"/>
      <c r="Q48" s="946"/>
      <c r="R48" s="946"/>
      <c r="S48" s="946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946"/>
      <c r="AE48" s="946"/>
      <c r="AF48" s="946"/>
      <c r="AG48" s="946"/>
      <c r="AH48" s="946"/>
      <c r="AI48" s="946"/>
      <c r="AJ48" s="946"/>
      <c r="AK48" s="946"/>
      <c r="AL48" s="946"/>
      <c r="AM48" s="946"/>
      <c r="AN48" s="946"/>
      <c r="AO48" s="946"/>
      <c r="AP48" s="946"/>
      <c r="AQ48" s="946"/>
      <c r="AR48" s="946"/>
      <c r="AS48" s="946"/>
      <c r="AT48" s="946"/>
      <c r="AU48" s="946"/>
      <c r="AV48" s="946"/>
      <c r="AW48" s="946"/>
      <c r="AX48" s="946"/>
      <c r="AY48" s="946"/>
      <c r="AZ48" s="946"/>
      <c r="BA48" s="946"/>
      <c r="BB48" s="946"/>
      <c r="BC48" s="946"/>
      <c r="BD48" s="946"/>
      <c r="BE48" s="946"/>
      <c r="BF48" s="946"/>
      <c r="BG48" s="946"/>
      <c r="BH48" s="946"/>
      <c r="BI48" s="946"/>
      <c r="BJ48" s="946"/>
      <c r="BK48" s="946"/>
      <c r="BL48" s="946"/>
      <c r="BM48" s="946"/>
      <c r="BN48" s="946"/>
      <c r="BO48" s="946"/>
      <c r="BP48" s="946"/>
      <c r="BQ48" s="946"/>
      <c r="BR48" s="946"/>
      <c r="BS48" s="946"/>
      <c r="BT48" s="946"/>
      <c r="BU48" s="946"/>
      <c r="BV48" s="946"/>
      <c r="BW48" s="946"/>
      <c r="BX48" s="946"/>
    </row>
    <row r="49" spans="1:76" s="949" customFormat="1" ht="18" customHeight="1">
      <c r="A49" s="1137" t="s">
        <v>1207</v>
      </c>
      <c r="B49" s="947">
        <v>33099</v>
      </c>
      <c r="C49" s="943">
        <f t="shared" si="1"/>
        <v>32933.505</v>
      </c>
      <c r="D49" s="1136">
        <f t="shared" si="3"/>
        <v>32437.02</v>
      </c>
      <c r="E49" s="944"/>
      <c r="F49" s="1135" t="s">
        <v>2267</v>
      </c>
      <c r="G49" s="945">
        <v>51861</v>
      </c>
      <c r="H49" s="943">
        <f t="shared" si="0"/>
        <v>51601.695</v>
      </c>
      <c r="I49" s="1136">
        <f t="shared" si="2"/>
        <v>50823.78</v>
      </c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946"/>
      <c r="AM49" s="946"/>
      <c r="AN49" s="946"/>
      <c r="AO49" s="946"/>
      <c r="AP49" s="946"/>
      <c r="AQ49" s="946"/>
      <c r="AR49" s="946"/>
      <c r="AS49" s="946"/>
      <c r="AT49" s="946"/>
      <c r="AU49" s="946"/>
      <c r="AV49" s="946"/>
      <c r="AW49" s="946"/>
      <c r="AX49" s="946"/>
      <c r="AY49" s="946"/>
      <c r="AZ49" s="946"/>
      <c r="BA49" s="946"/>
      <c r="BB49" s="946"/>
      <c r="BC49" s="946"/>
      <c r="BD49" s="946"/>
      <c r="BE49" s="946"/>
      <c r="BF49" s="946"/>
      <c r="BG49" s="946"/>
      <c r="BH49" s="946"/>
      <c r="BI49" s="946"/>
      <c r="BJ49" s="946"/>
      <c r="BK49" s="946"/>
      <c r="BL49" s="946"/>
      <c r="BM49" s="946"/>
      <c r="BN49" s="946"/>
      <c r="BO49" s="946"/>
      <c r="BP49" s="946"/>
      <c r="BQ49" s="946"/>
      <c r="BR49" s="946"/>
      <c r="BS49" s="946"/>
      <c r="BT49" s="946"/>
      <c r="BU49" s="946"/>
      <c r="BV49" s="946"/>
      <c r="BW49" s="946"/>
      <c r="BX49" s="946"/>
    </row>
    <row r="50" spans="1:76" s="949" customFormat="1" ht="18" customHeight="1">
      <c r="A50" s="1135" t="s">
        <v>1208</v>
      </c>
      <c r="B50" s="950">
        <v>33099</v>
      </c>
      <c r="C50" s="943">
        <f t="shared" si="1"/>
        <v>32933.505</v>
      </c>
      <c r="D50" s="1136">
        <f t="shared" si="3"/>
        <v>32437.02</v>
      </c>
      <c r="E50" s="944"/>
      <c r="F50" s="1135" t="s">
        <v>2268</v>
      </c>
      <c r="G50" s="945">
        <v>56050</v>
      </c>
      <c r="H50" s="943">
        <f t="shared" si="0"/>
        <v>55769.75</v>
      </c>
      <c r="I50" s="1136">
        <f t="shared" si="2"/>
        <v>54929</v>
      </c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46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946"/>
      <c r="AM50" s="946"/>
      <c r="AN50" s="946"/>
      <c r="AO50" s="946"/>
      <c r="AP50" s="946"/>
      <c r="AQ50" s="946"/>
      <c r="AR50" s="946"/>
      <c r="AS50" s="946"/>
      <c r="AT50" s="946"/>
      <c r="AU50" s="946"/>
      <c r="AV50" s="946"/>
      <c r="AW50" s="946"/>
      <c r="AX50" s="946"/>
      <c r="AY50" s="946"/>
      <c r="AZ50" s="946"/>
      <c r="BA50" s="946"/>
      <c r="BB50" s="946"/>
      <c r="BC50" s="946"/>
      <c r="BD50" s="946"/>
      <c r="BE50" s="946"/>
      <c r="BF50" s="946"/>
      <c r="BG50" s="946"/>
      <c r="BH50" s="946"/>
      <c r="BI50" s="946"/>
      <c r="BJ50" s="946"/>
      <c r="BK50" s="946"/>
      <c r="BL50" s="946"/>
      <c r="BM50" s="946"/>
      <c r="BN50" s="946"/>
      <c r="BO50" s="946"/>
      <c r="BP50" s="946"/>
      <c r="BQ50" s="946"/>
      <c r="BR50" s="946"/>
      <c r="BS50" s="946"/>
      <c r="BT50" s="946"/>
      <c r="BU50" s="946"/>
      <c r="BV50" s="946"/>
      <c r="BW50" s="946"/>
      <c r="BX50" s="946"/>
    </row>
    <row r="51" spans="1:76" s="949" customFormat="1" ht="18" customHeight="1">
      <c r="A51" s="1137" t="s">
        <v>1209</v>
      </c>
      <c r="B51" s="947">
        <v>33512</v>
      </c>
      <c r="C51" s="943">
        <f t="shared" si="1"/>
        <v>33344.44</v>
      </c>
      <c r="D51" s="1136">
        <f t="shared" si="3"/>
        <v>32841.76</v>
      </c>
      <c r="E51" s="944"/>
      <c r="F51" s="1135" t="s">
        <v>2269</v>
      </c>
      <c r="G51" s="947">
        <v>56168</v>
      </c>
      <c r="H51" s="943">
        <f t="shared" si="0"/>
        <v>55887.16</v>
      </c>
      <c r="I51" s="1136" t="s">
        <v>365</v>
      </c>
      <c r="J51" s="946"/>
      <c r="K51" s="946"/>
      <c r="L51" s="946"/>
      <c r="M51" s="946"/>
      <c r="N51" s="946"/>
      <c r="O51" s="946"/>
      <c r="P51" s="946"/>
      <c r="Q51" s="946"/>
      <c r="R51" s="946"/>
      <c r="S51" s="946"/>
      <c r="T51" s="946"/>
      <c r="U51" s="946"/>
      <c r="V51" s="946"/>
      <c r="W51" s="946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946"/>
      <c r="AM51" s="946"/>
      <c r="AN51" s="946"/>
      <c r="AO51" s="946"/>
      <c r="AP51" s="946"/>
      <c r="AQ51" s="946"/>
      <c r="AR51" s="946"/>
      <c r="AS51" s="946"/>
      <c r="AT51" s="946"/>
      <c r="AU51" s="946"/>
      <c r="AV51" s="946"/>
      <c r="AW51" s="946"/>
      <c r="AX51" s="946"/>
      <c r="AY51" s="946"/>
      <c r="AZ51" s="946"/>
      <c r="BA51" s="946"/>
      <c r="BB51" s="946"/>
      <c r="BC51" s="946"/>
      <c r="BD51" s="946"/>
      <c r="BE51" s="946"/>
      <c r="BF51" s="946"/>
      <c r="BG51" s="946"/>
      <c r="BH51" s="946"/>
      <c r="BI51" s="946"/>
      <c r="BJ51" s="946"/>
      <c r="BK51" s="946"/>
      <c r="BL51" s="946"/>
      <c r="BM51" s="946"/>
      <c r="BN51" s="946"/>
      <c r="BO51" s="946"/>
      <c r="BP51" s="946"/>
      <c r="BQ51" s="946"/>
      <c r="BR51" s="946"/>
      <c r="BS51" s="946"/>
      <c r="BT51" s="946"/>
      <c r="BU51" s="946"/>
      <c r="BV51" s="946"/>
      <c r="BW51" s="946"/>
      <c r="BX51" s="946"/>
    </row>
    <row r="52" spans="1:76" s="949" customFormat="1" ht="18" customHeight="1">
      <c r="A52" s="1137" t="s">
        <v>1210</v>
      </c>
      <c r="B52" s="1138">
        <v>33512</v>
      </c>
      <c r="C52" s="943">
        <f t="shared" si="1"/>
        <v>33344.44</v>
      </c>
      <c r="D52" s="1136">
        <f t="shared" si="3"/>
        <v>32841.76</v>
      </c>
      <c r="E52" s="944"/>
      <c r="F52" s="1135" t="s">
        <v>2270</v>
      </c>
      <c r="G52" s="945">
        <v>56168</v>
      </c>
      <c r="H52" s="943">
        <f t="shared" si="0"/>
        <v>55887.16</v>
      </c>
      <c r="I52" s="1136">
        <f t="shared" si="2"/>
        <v>55044.64</v>
      </c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6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946"/>
      <c r="AM52" s="946"/>
      <c r="AN52" s="946"/>
      <c r="AO52" s="946"/>
      <c r="AP52" s="946"/>
      <c r="AQ52" s="946"/>
      <c r="AR52" s="946"/>
      <c r="AS52" s="946"/>
      <c r="AT52" s="946"/>
      <c r="AU52" s="946"/>
      <c r="AV52" s="946"/>
      <c r="AW52" s="946"/>
      <c r="AX52" s="946"/>
      <c r="AY52" s="946"/>
      <c r="AZ52" s="946"/>
      <c r="BA52" s="946"/>
      <c r="BB52" s="946"/>
      <c r="BC52" s="946"/>
      <c r="BD52" s="946"/>
      <c r="BE52" s="946"/>
      <c r="BF52" s="946"/>
      <c r="BG52" s="946"/>
      <c r="BH52" s="946"/>
      <c r="BI52" s="946"/>
      <c r="BJ52" s="946"/>
      <c r="BK52" s="946"/>
      <c r="BL52" s="946"/>
      <c r="BM52" s="946"/>
      <c r="BN52" s="946"/>
      <c r="BO52" s="946"/>
      <c r="BP52" s="946"/>
      <c r="BQ52" s="946"/>
      <c r="BR52" s="946"/>
      <c r="BS52" s="946"/>
      <c r="BT52" s="946"/>
      <c r="BU52" s="946"/>
      <c r="BV52" s="946"/>
      <c r="BW52" s="946"/>
      <c r="BX52" s="946"/>
    </row>
    <row r="53" spans="1:76" s="949" customFormat="1" ht="18" customHeight="1">
      <c r="A53" s="1137" t="s">
        <v>612</v>
      </c>
      <c r="B53" s="947">
        <v>34043</v>
      </c>
      <c r="C53" s="943">
        <f t="shared" si="1"/>
        <v>33872.785</v>
      </c>
      <c r="D53" s="1136">
        <f t="shared" si="3"/>
        <v>33362.14</v>
      </c>
      <c r="E53" s="944"/>
      <c r="F53" s="1135" t="s">
        <v>2271</v>
      </c>
      <c r="G53" s="947">
        <v>59826</v>
      </c>
      <c r="H53" s="943">
        <f t="shared" si="0"/>
        <v>59526.87</v>
      </c>
      <c r="I53" s="1136">
        <f t="shared" si="2"/>
        <v>58629.48</v>
      </c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6"/>
      <c r="X53" s="946"/>
      <c r="Y53" s="946"/>
      <c r="Z53" s="946"/>
      <c r="AA53" s="946"/>
      <c r="AB53" s="946"/>
      <c r="AC53" s="946"/>
      <c r="AD53" s="946"/>
      <c r="AE53" s="946"/>
      <c r="AF53" s="946"/>
      <c r="AG53" s="946"/>
      <c r="AH53" s="946"/>
      <c r="AI53" s="946"/>
      <c r="AJ53" s="946"/>
      <c r="AK53" s="946"/>
      <c r="AL53" s="946"/>
      <c r="AM53" s="946"/>
      <c r="AN53" s="946"/>
      <c r="AO53" s="946"/>
      <c r="AP53" s="946"/>
      <c r="AQ53" s="946"/>
      <c r="AR53" s="946"/>
      <c r="AS53" s="946"/>
      <c r="AT53" s="946"/>
      <c r="AU53" s="946"/>
      <c r="AV53" s="946"/>
      <c r="AW53" s="946"/>
      <c r="AX53" s="946"/>
      <c r="AY53" s="946"/>
      <c r="AZ53" s="946"/>
      <c r="BA53" s="946"/>
      <c r="BB53" s="946"/>
      <c r="BC53" s="946"/>
      <c r="BD53" s="946"/>
      <c r="BE53" s="946"/>
      <c r="BF53" s="946"/>
      <c r="BG53" s="946"/>
      <c r="BH53" s="946"/>
      <c r="BI53" s="946"/>
      <c r="BJ53" s="946"/>
      <c r="BK53" s="946"/>
      <c r="BL53" s="946"/>
      <c r="BM53" s="946"/>
      <c r="BN53" s="946"/>
      <c r="BO53" s="946"/>
      <c r="BP53" s="946"/>
      <c r="BQ53" s="946"/>
      <c r="BR53" s="946"/>
      <c r="BS53" s="946"/>
      <c r="BT53" s="946"/>
      <c r="BU53" s="946"/>
      <c r="BV53" s="946"/>
      <c r="BW53" s="946"/>
      <c r="BX53" s="946"/>
    </row>
    <row r="54" spans="1:76" s="949" customFormat="1" ht="18" customHeight="1">
      <c r="A54" s="1137" t="s">
        <v>1212</v>
      </c>
      <c r="B54" s="1138">
        <v>34043</v>
      </c>
      <c r="C54" s="943">
        <f t="shared" si="1"/>
        <v>33872.785</v>
      </c>
      <c r="D54" s="1136">
        <f t="shared" si="3"/>
        <v>33362.14</v>
      </c>
      <c r="E54" s="944"/>
      <c r="F54" s="987" t="s">
        <v>1211</v>
      </c>
      <c r="G54" s="947">
        <v>67968</v>
      </c>
      <c r="H54" s="943">
        <f t="shared" si="0"/>
        <v>67628.16</v>
      </c>
      <c r="I54" s="1136">
        <f t="shared" si="2"/>
        <v>66608.64</v>
      </c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6"/>
      <c r="AC54" s="946"/>
      <c r="AD54" s="946"/>
      <c r="AE54" s="946"/>
      <c r="AF54" s="946"/>
      <c r="AG54" s="946"/>
      <c r="AH54" s="946"/>
      <c r="AI54" s="946"/>
      <c r="AJ54" s="946"/>
      <c r="AK54" s="946"/>
      <c r="AL54" s="946"/>
      <c r="AM54" s="946"/>
      <c r="AN54" s="946"/>
      <c r="AO54" s="946"/>
      <c r="AP54" s="946"/>
      <c r="AQ54" s="946"/>
      <c r="AR54" s="946"/>
      <c r="AS54" s="946"/>
      <c r="AT54" s="946"/>
      <c r="AU54" s="946"/>
      <c r="AV54" s="946"/>
      <c r="AW54" s="946"/>
      <c r="AX54" s="946"/>
      <c r="AY54" s="946"/>
      <c r="AZ54" s="946"/>
      <c r="BA54" s="946"/>
      <c r="BB54" s="946"/>
      <c r="BC54" s="946"/>
      <c r="BD54" s="946"/>
      <c r="BE54" s="946"/>
      <c r="BF54" s="946"/>
      <c r="BG54" s="946"/>
      <c r="BH54" s="946"/>
      <c r="BI54" s="946"/>
      <c r="BJ54" s="946"/>
      <c r="BK54" s="946"/>
      <c r="BL54" s="946"/>
      <c r="BM54" s="946"/>
      <c r="BN54" s="946"/>
      <c r="BO54" s="946"/>
      <c r="BP54" s="946"/>
      <c r="BQ54" s="946"/>
      <c r="BR54" s="946"/>
      <c r="BS54" s="946"/>
      <c r="BT54" s="946"/>
      <c r="BU54" s="946"/>
      <c r="BV54" s="946"/>
      <c r="BW54" s="946"/>
      <c r="BX54" s="946"/>
    </row>
    <row r="55" spans="1:76" s="949" customFormat="1" ht="18" customHeight="1">
      <c r="A55" s="1135" t="s">
        <v>1213</v>
      </c>
      <c r="B55" s="1138">
        <v>34751</v>
      </c>
      <c r="C55" s="943">
        <f t="shared" si="1"/>
        <v>34577.245</v>
      </c>
      <c r="D55" s="1136">
        <f t="shared" si="3"/>
        <v>34055.98</v>
      </c>
      <c r="E55" s="944"/>
      <c r="F55" s="1135" t="s">
        <v>2272</v>
      </c>
      <c r="G55" s="945">
        <v>67968</v>
      </c>
      <c r="H55" s="943">
        <f t="shared" si="0"/>
        <v>67628.16</v>
      </c>
      <c r="I55" s="1136">
        <f t="shared" si="2"/>
        <v>66608.64</v>
      </c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6"/>
      <c r="X55" s="946"/>
      <c r="Y55" s="946"/>
      <c r="Z55" s="946"/>
      <c r="AA55" s="946"/>
      <c r="AB55" s="946"/>
      <c r="AC55" s="946"/>
      <c r="AD55" s="946"/>
      <c r="AE55" s="946"/>
      <c r="AF55" s="946"/>
      <c r="AG55" s="946"/>
      <c r="AH55" s="946"/>
      <c r="AI55" s="946"/>
      <c r="AJ55" s="946"/>
      <c r="AK55" s="946"/>
      <c r="AL55" s="946"/>
      <c r="AM55" s="946"/>
      <c r="AN55" s="946"/>
      <c r="AO55" s="946"/>
      <c r="AP55" s="946"/>
      <c r="AQ55" s="946"/>
      <c r="AR55" s="946"/>
      <c r="AS55" s="946"/>
      <c r="AT55" s="946"/>
      <c r="AU55" s="946"/>
      <c r="AV55" s="946"/>
      <c r="AW55" s="946"/>
      <c r="AX55" s="946"/>
      <c r="AY55" s="946"/>
      <c r="AZ55" s="946"/>
      <c r="BA55" s="946"/>
      <c r="BB55" s="946"/>
      <c r="BC55" s="946"/>
      <c r="BD55" s="946"/>
      <c r="BE55" s="946"/>
      <c r="BF55" s="946"/>
      <c r="BG55" s="946"/>
      <c r="BH55" s="946"/>
      <c r="BI55" s="946"/>
      <c r="BJ55" s="946"/>
      <c r="BK55" s="946"/>
      <c r="BL55" s="946"/>
      <c r="BM55" s="946"/>
      <c r="BN55" s="946"/>
      <c r="BO55" s="946"/>
      <c r="BP55" s="946"/>
      <c r="BQ55" s="946"/>
      <c r="BR55" s="946"/>
      <c r="BS55" s="946"/>
      <c r="BT55" s="946"/>
      <c r="BU55" s="946"/>
      <c r="BV55" s="946"/>
      <c r="BW55" s="946"/>
      <c r="BX55" s="946"/>
    </row>
    <row r="56" spans="1:76" s="949" customFormat="1" ht="18" customHeight="1">
      <c r="A56" s="1137" t="s">
        <v>1214</v>
      </c>
      <c r="B56" s="1138">
        <v>34751</v>
      </c>
      <c r="C56" s="943">
        <f t="shared" si="1"/>
        <v>34577.245</v>
      </c>
      <c r="D56" s="1136">
        <f t="shared" si="3"/>
        <v>34055.98</v>
      </c>
      <c r="E56" s="944"/>
      <c r="F56" s="1135" t="s">
        <v>2273</v>
      </c>
      <c r="G56" s="947">
        <v>87025</v>
      </c>
      <c r="H56" s="943">
        <f t="shared" si="0"/>
        <v>86589.875</v>
      </c>
      <c r="I56" s="1136">
        <f t="shared" si="2"/>
        <v>85284.5</v>
      </c>
      <c r="J56" s="946"/>
      <c r="K56" s="946"/>
      <c r="L56" s="946"/>
      <c r="M56" s="946"/>
      <c r="N56" s="946"/>
      <c r="O56" s="946"/>
      <c r="P56" s="946"/>
      <c r="Q56" s="946"/>
      <c r="R56" s="946"/>
      <c r="S56" s="946"/>
      <c r="T56" s="946"/>
      <c r="U56" s="946"/>
      <c r="V56" s="946"/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946"/>
      <c r="AI56" s="946"/>
      <c r="AJ56" s="946"/>
      <c r="AK56" s="946"/>
      <c r="AL56" s="946"/>
      <c r="AM56" s="946"/>
      <c r="AN56" s="946"/>
      <c r="AO56" s="946"/>
      <c r="AP56" s="946"/>
      <c r="AQ56" s="946"/>
      <c r="AR56" s="946"/>
      <c r="AS56" s="946"/>
      <c r="AT56" s="946"/>
      <c r="AU56" s="946"/>
      <c r="AV56" s="946"/>
      <c r="AW56" s="946"/>
      <c r="AX56" s="946"/>
      <c r="AY56" s="946"/>
      <c r="AZ56" s="946"/>
      <c r="BA56" s="946"/>
      <c r="BB56" s="946"/>
      <c r="BC56" s="946"/>
      <c r="BD56" s="946"/>
      <c r="BE56" s="946"/>
      <c r="BF56" s="946"/>
      <c r="BG56" s="946"/>
      <c r="BH56" s="946"/>
      <c r="BI56" s="946"/>
      <c r="BJ56" s="946"/>
      <c r="BK56" s="946"/>
      <c r="BL56" s="946"/>
      <c r="BM56" s="946"/>
      <c r="BN56" s="946"/>
      <c r="BO56" s="946"/>
      <c r="BP56" s="946"/>
      <c r="BQ56" s="946"/>
      <c r="BR56" s="946"/>
      <c r="BS56" s="946"/>
      <c r="BT56" s="946"/>
      <c r="BU56" s="946"/>
      <c r="BV56" s="946"/>
      <c r="BW56" s="946"/>
      <c r="BX56" s="946"/>
    </row>
    <row r="57" spans="1:76" s="949" customFormat="1" ht="18" customHeight="1">
      <c r="A57" s="1135" t="s">
        <v>1215</v>
      </c>
      <c r="B57" s="1138">
        <v>36639</v>
      </c>
      <c r="C57" s="943">
        <f t="shared" si="1"/>
        <v>36455.805</v>
      </c>
      <c r="D57" s="1136">
        <f t="shared" si="3"/>
        <v>35906.22</v>
      </c>
      <c r="E57" s="944"/>
      <c r="F57" s="1135" t="s">
        <v>2274</v>
      </c>
      <c r="G57" s="945">
        <v>87025</v>
      </c>
      <c r="H57" s="943">
        <f t="shared" si="0"/>
        <v>86589.875</v>
      </c>
      <c r="I57" s="1136">
        <f t="shared" si="2"/>
        <v>85284.5</v>
      </c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6"/>
      <c r="AI57" s="946"/>
      <c r="AJ57" s="946"/>
      <c r="AK57" s="946"/>
      <c r="AL57" s="946"/>
      <c r="AM57" s="946"/>
      <c r="AN57" s="946"/>
      <c r="AO57" s="946"/>
      <c r="AP57" s="946"/>
      <c r="AQ57" s="946"/>
      <c r="AR57" s="946"/>
      <c r="AS57" s="946"/>
      <c r="AT57" s="946"/>
      <c r="AU57" s="946"/>
      <c r="AV57" s="946"/>
      <c r="AW57" s="946"/>
      <c r="AX57" s="946"/>
      <c r="AY57" s="946"/>
      <c r="AZ57" s="946"/>
      <c r="BA57" s="946"/>
      <c r="BB57" s="946"/>
      <c r="BC57" s="946"/>
      <c r="BD57" s="946"/>
      <c r="BE57" s="946"/>
      <c r="BF57" s="946"/>
      <c r="BG57" s="946"/>
      <c r="BH57" s="946"/>
      <c r="BI57" s="946"/>
      <c r="BJ57" s="946"/>
      <c r="BK57" s="946"/>
      <c r="BL57" s="946"/>
      <c r="BM57" s="946"/>
      <c r="BN57" s="946"/>
      <c r="BO57" s="946"/>
      <c r="BP57" s="946"/>
      <c r="BQ57" s="946"/>
      <c r="BR57" s="946"/>
      <c r="BS57" s="946"/>
      <c r="BT57" s="946"/>
      <c r="BU57" s="946"/>
      <c r="BV57" s="946"/>
      <c r="BW57" s="946"/>
      <c r="BX57" s="946"/>
    </row>
    <row r="58" spans="1:76" s="949" customFormat="1" ht="18" customHeight="1">
      <c r="A58" s="1137" t="s">
        <v>1216</v>
      </c>
      <c r="B58" s="1138">
        <v>36639</v>
      </c>
      <c r="C58" s="943">
        <f t="shared" si="1"/>
        <v>36455.805</v>
      </c>
      <c r="D58" s="1136">
        <f t="shared" si="3"/>
        <v>35906.22</v>
      </c>
      <c r="E58" s="944"/>
      <c r="F58" s="1135" t="s">
        <v>2275</v>
      </c>
      <c r="G58" s="945">
        <v>92689</v>
      </c>
      <c r="H58" s="943">
        <f t="shared" si="0"/>
        <v>92225.555</v>
      </c>
      <c r="I58" s="1136" t="s">
        <v>365</v>
      </c>
      <c r="J58" s="946"/>
      <c r="K58" s="946"/>
      <c r="L58" s="946"/>
      <c r="M58" s="946"/>
      <c r="N58" s="946"/>
      <c r="O58" s="946"/>
      <c r="P58" s="946"/>
      <c r="Q58" s="946"/>
      <c r="R58" s="946"/>
      <c r="S58" s="946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6"/>
      <c r="AF58" s="946"/>
      <c r="AG58" s="946"/>
      <c r="AH58" s="946"/>
      <c r="AI58" s="946"/>
      <c r="AJ58" s="946"/>
      <c r="AK58" s="946"/>
      <c r="AL58" s="946"/>
      <c r="AM58" s="946"/>
      <c r="AN58" s="946"/>
      <c r="AO58" s="946"/>
      <c r="AP58" s="946"/>
      <c r="AQ58" s="946"/>
      <c r="AR58" s="946"/>
      <c r="AS58" s="946"/>
      <c r="AT58" s="946"/>
      <c r="AU58" s="946"/>
      <c r="AV58" s="946"/>
      <c r="AW58" s="946"/>
      <c r="AX58" s="946"/>
      <c r="AY58" s="946"/>
      <c r="AZ58" s="946"/>
      <c r="BA58" s="946"/>
      <c r="BB58" s="946"/>
      <c r="BC58" s="946"/>
      <c r="BD58" s="946"/>
      <c r="BE58" s="946"/>
      <c r="BF58" s="946"/>
      <c r="BG58" s="946"/>
      <c r="BH58" s="946"/>
      <c r="BI58" s="946"/>
      <c r="BJ58" s="946"/>
      <c r="BK58" s="946"/>
      <c r="BL58" s="946"/>
      <c r="BM58" s="946"/>
      <c r="BN58" s="946"/>
      <c r="BO58" s="946"/>
      <c r="BP58" s="946"/>
      <c r="BQ58" s="946"/>
      <c r="BR58" s="946"/>
      <c r="BS58" s="946"/>
      <c r="BT58" s="946"/>
      <c r="BU58" s="946"/>
      <c r="BV58" s="946"/>
      <c r="BW58" s="946"/>
      <c r="BX58" s="946"/>
    </row>
    <row r="59" spans="1:76" s="949" customFormat="1" ht="18" customHeight="1">
      <c r="A59" s="1135" t="s">
        <v>1217</v>
      </c>
      <c r="B59" s="1138">
        <v>43483</v>
      </c>
      <c r="C59" s="943">
        <f t="shared" si="1"/>
        <v>43265.585</v>
      </c>
      <c r="D59" s="1136">
        <f t="shared" si="3"/>
        <v>42613.34</v>
      </c>
      <c r="E59" s="944"/>
      <c r="F59" s="1135" t="s">
        <v>2276</v>
      </c>
      <c r="G59" s="945">
        <v>92394</v>
      </c>
      <c r="H59" s="943">
        <f t="shared" si="0"/>
        <v>91932.03</v>
      </c>
      <c r="I59" s="1136">
        <f t="shared" si="2"/>
        <v>90546.12</v>
      </c>
      <c r="J59" s="946"/>
      <c r="K59" s="946"/>
      <c r="L59" s="946"/>
      <c r="M59" s="946"/>
      <c r="N59" s="946"/>
      <c r="O59" s="946"/>
      <c r="P59" s="946"/>
      <c r="Q59" s="946"/>
      <c r="R59" s="946"/>
      <c r="S59" s="946"/>
      <c r="T59" s="946"/>
      <c r="U59" s="946"/>
      <c r="V59" s="946"/>
      <c r="W59" s="946"/>
      <c r="X59" s="946"/>
      <c r="Y59" s="946"/>
      <c r="Z59" s="946"/>
      <c r="AA59" s="946"/>
      <c r="AB59" s="946"/>
      <c r="AC59" s="946"/>
      <c r="AD59" s="946"/>
      <c r="AE59" s="946"/>
      <c r="AF59" s="946"/>
      <c r="AG59" s="946"/>
      <c r="AH59" s="946"/>
      <c r="AI59" s="946"/>
      <c r="AJ59" s="946"/>
      <c r="AK59" s="946"/>
      <c r="AL59" s="946"/>
      <c r="AM59" s="946"/>
      <c r="AN59" s="946"/>
      <c r="AO59" s="946"/>
      <c r="AP59" s="946"/>
      <c r="AQ59" s="946"/>
      <c r="AR59" s="946"/>
      <c r="AS59" s="946"/>
      <c r="AT59" s="946"/>
      <c r="AU59" s="946"/>
      <c r="AV59" s="946"/>
      <c r="AW59" s="946"/>
      <c r="AX59" s="946"/>
      <c r="AY59" s="946"/>
      <c r="AZ59" s="946"/>
      <c r="BA59" s="946"/>
      <c r="BB59" s="946"/>
      <c r="BC59" s="946"/>
      <c r="BD59" s="946"/>
      <c r="BE59" s="946"/>
      <c r="BF59" s="946"/>
      <c r="BG59" s="946"/>
      <c r="BH59" s="946"/>
      <c r="BI59" s="946"/>
      <c r="BJ59" s="946"/>
      <c r="BK59" s="946"/>
      <c r="BL59" s="946"/>
      <c r="BM59" s="946"/>
      <c r="BN59" s="946"/>
      <c r="BO59" s="946"/>
      <c r="BP59" s="946"/>
      <c r="BQ59" s="946"/>
      <c r="BR59" s="946"/>
      <c r="BS59" s="946"/>
      <c r="BT59" s="946"/>
      <c r="BU59" s="946"/>
      <c r="BV59" s="946"/>
      <c r="BW59" s="946"/>
      <c r="BX59" s="946"/>
    </row>
    <row r="60" spans="1:76" s="949" customFormat="1" ht="18" customHeight="1">
      <c r="A60" s="1137" t="s">
        <v>1219</v>
      </c>
      <c r="B60" s="1138">
        <v>43483</v>
      </c>
      <c r="C60" s="943">
        <f t="shared" si="1"/>
        <v>43265.585</v>
      </c>
      <c r="D60" s="1136">
        <f t="shared" si="3"/>
        <v>42613.34</v>
      </c>
      <c r="E60" s="944"/>
      <c r="F60" s="987" t="s">
        <v>1218</v>
      </c>
      <c r="G60" s="947">
        <v>92394</v>
      </c>
      <c r="H60" s="943">
        <f t="shared" si="0"/>
        <v>91932.03</v>
      </c>
      <c r="I60" s="1136">
        <f t="shared" si="2"/>
        <v>90546.12</v>
      </c>
      <c r="J60" s="946"/>
      <c r="K60" s="946"/>
      <c r="L60" s="946"/>
      <c r="M60" s="946"/>
      <c r="N60" s="946"/>
      <c r="O60" s="946"/>
      <c r="P60" s="946"/>
      <c r="Q60" s="946"/>
      <c r="R60" s="946"/>
      <c r="S60" s="946"/>
      <c r="T60" s="946"/>
      <c r="U60" s="946"/>
      <c r="V60" s="946"/>
      <c r="W60" s="946"/>
      <c r="X60" s="946"/>
      <c r="Y60" s="946"/>
      <c r="Z60" s="946"/>
      <c r="AA60" s="946"/>
      <c r="AB60" s="946"/>
      <c r="AC60" s="946"/>
      <c r="AD60" s="946"/>
      <c r="AE60" s="946"/>
      <c r="AF60" s="946"/>
      <c r="AG60" s="946"/>
      <c r="AH60" s="946"/>
      <c r="AI60" s="946"/>
      <c r="AJ60" s="946"/>
      <c r="AK60" s="946"/>
      <c r="AL60" s="946"/>
      <c r="AM60" s="946"/>
      <c r="AN60" s="946"/>
      <c r="AO60" s="946"/>
      <c r="AP60" s="946"/>
      <c r="AQ60" s="946"/>
      <c r="AR60" s="946"/>
      <c r="AS60" s="946"/>
      <c r="AT60" s="946"/>
      <c r="AU60" s="946"/>
      <c r="AV60" s="946"/>
      <c r="AW60" s="946"/>
      <c r="AX60" s="946"/>
      <c r="AY60" s="946"/>
      <c r="AZ60" s="946"/>
      <c r="BA60" s="946"/>
      <c r="BB60" s="946"/>
      <c r="BC60" s="946"/>
      <c r="BD60" s="946"/>
      <c r="BE60" s="946"/>
      <c r="BF60" s="946"/>
      <c r="BG60" s="946"/>
      <c r="BH60" s="946"/>
      <c r="BI60" s="946"/>
      <c r="BJ60" s="946"/>
      <c r="BK60" s="946"/>
      <c r="BL60" s="946"/>
      <c r="BM60" s="946"/>
      <c r="BN60" s="946"/>
      <c r="BO60" s="946"/>
      <c r="BP60" s="946"/>
      <c r="BQ60" s="946"/>
      <c r="BR60" s="946"/>
      <c r="BS60" s="946"/>
      <c r="BT60" s="946"/>
      <c r="BU60" s="946"/>
      <c r="BV60" s="946"/>
      <c r="BW60" s="946"/>
      <c r="BX60" s="946"/>
    </row>
    <row r="61" spans="1:76" s="949" customFormat="1" ht="18" customHeight="1">
      <c r="A61" s="1137" t="s">
        <v>1221</v>
      </c>
      <c r="B61" s="950">
        <v>44073</v>
      </c>
      <c r="C61" s="943">
        <f t="shared" si="1"/>
        <v>43852.635</v>
      </c>
      <c r="D61" s="1136">
        <f t="shared" si="3"/>
        <v>43191.54</v>
      </c>
      <c r="E61" s="944"/>
      <c r="F61" s="987" t="s">
        <v>1220</v>
      </c>
      <c r="G61" s="947">
        <v>99061</v>
      </c>
      <c r="H61" s="943">
        <f t="shared" si="0"/>
        <v>98565.695</v>
      </c>
      <c r="I61" s="1136">
        <f t="shared" si="2"/>
        <v>97079.78</v>
      </c>
      <c r="J61" s="946"/>
      <c r="K61" s="946"/>
      <c r="L61" s="946"/>
      <c r="M61" s="946"/>
      <c r="N61" s="946"/>
      <c r="O61" s="946"/>
      <c r="P61" s="946"/>
      <c r="Q61" s="946"/>
      <c r="R61" s="946"/>
      <c r="S61" s="946"/>
      <c r="T61" s="946"/>
      <c r="U61" s="946"/>
      <c r="V61" s="946"/>
      <c r="W61" s="946"/>
      <c r="X61" s="946"/>
      <c r="Y61" s="946"/>
      <c r="Z61" s="946"/>
      <c r="AA61" s="946"/>
      <c r="AB61" s="946"/>
      <c r="AC61" s="946"/>
      <c r="AD61" s="946"/>
      <c r="AE61" s="946"/>
      <c r="AF61" s="946"/>
      <c r="AG61" s="946"/>
      <c r="AH61" s="946"/>
      <c r="AI61" s="946"/>
      <c r="AJ61" s="946"/>
      <c r="AK61" s="946"/>
      <c r="AL61" s="946"/>
      <c r="AM61" s="946"/>
      <c r="AN61" s="946"/>
      <c r="AO61" s="946"/>
      <c r="AP61" s="946"/>
      <c r="AQ61" s="946"/>
      <c r="AR61" s="946"/>
      <c r="AS61" s="946"/>
      <c r="AT61" s="946"/>
      <c r="AU61" s="946"/>
      <c r="AV61" s="946"/>
      <c r="AW61" s="946"/>
      <c r="AX61" s="946"/>
      <c r="AY61" s="946"/>
      <c r="AZ61" s="946"/>
      <c r="BA61" s="946"/>
      <c r="BB61" s="946"/>
      <c r="BC61" s="946"/>
      <c r="BD61" s="946"/>
      <c r="BE61" s="946"/>
      <c r="BF61" s="946"/>
      <c r="BG61" s="946"/>
      <c r="BH61" s="946"/>
      <c r="BI61" s="946"/>
      <c r="BJ61" s="946"/>
      <c r="BK61" s="946"/>
      <c r="BL61" s="946"/>
      <c r="BM61" s="946"/>
      <c r="BN61" s="946"/>
      <c r="BO61" s="946"/>
      <c r="BP61" s="946"/>
      <c r="BQ61" s="946"/>
      <c r="BR61" s="946"/>
      <c r="BS61" s="946"/>
      <c r="BT61" s="946"/>
      <c r="BU61" s="946"/>
      <c r="BV61" s="946"/>
      <c r="BW61" s="946"/>
      <c r="BX61" s="946"/>
    </row>
    <row r="62" spans="1:76" s="949" customFormat="1" ht="18" customHeight="1">
      <c r="A62" s="1137" t="s">
        <v>1223</v>
      </c>
      <c r="B62" s="1138">
        <v>44722</v>
      </c>
      <c r="C62" s="943">
        <f t="shared" si="1"/>
        <v>44498.39</v>
      </c>
      <c r="D62" s="1136">
        <f t="shared" si="3"/>
        <v>43827.56</v>
      </c>
      <c r="E62" s="944"/>
      <c r="F62" s="987" t="s">
        <v>1222</v>
      </c>
      <c r="G62" s="945">
        <v>99061</v>
      </c>
      <c r="H62" s="943">
        <f t="shared" si="0"/>
        <v>98565.695</v>
      </c>
      <c r="I62" s="1136">
        <f t="shared" si="2"/>
        <v>97079.78</v>
      </c>
      <c r="J62" s="946"/>
      <c r="K62" s="946"/>
      <c r="L62" s="946"/>
      <c r="M62" s="946"/>
      <c r="N62" s="946"/>
      <c r="O62" s="946"/>
      <c r="P62" s="946"/>
      <c r="Q62" s="946"/>
      <c r="R62" s="946"/>
      <c r="S62" s="946"/>
      <c r="T62" s="946"/>
      <c r="U62" s="946"/>
      <c r="V62" s="946"/>
      <c r="W62" s="946"/>
      <c r="X62" s="946"/>
      <c r="Y62" s="946"/>
      <c r="Z62" s="946"/>
      <c r="AA62" s="946"/>
      <c r="AB62" s="946"/>
      <c r="AC62" s="946"/>
      <c r="AD62" s="946"/>
      <c r="AE62" s="946"/>
      <c r="AF62" s="946"/>
      <c r="AG62" s="946"/>
      <c r="AH62" s="946"/>
      <c r="AI62" s="946"/>
      <c r="AJ62" s="946"/>
      <c r="AK62" s="946"/>
      <c r="AL62" s="946"/>
      <c r="AM62" s="946"/>
      <c r="AN62" s="946"/>
      <c r="AO62" s="946"/>
      <c r="AP62" s="946"/>
      <c r="AQ62" s="946"/>
      <c r="AR62" s="946"/>
      <c r="AS62" s="946"/>
      <c r="AT62" s="946"/>
      <c r="AU62" s="946"/>
      <c r="AV62" s="946"/>
      <c r="AW62" s="946"/>
      <c r="AX62" s="946"/>
      <c r="AY62" s="946"/>
      <c r="AZ62" s="946"/>
      <c r="BA62" s="946"/>
      <c r="BB62" s="946"/>
      <c r="BC62" s="946"/>
      <c r="BD62" s="946"/>
      <c r="BE62" s="946"/>
      <c r="BF62" s="946"/>
      <c r="BG62" s="946"/>
      <c r="BH62" s="946"/>
      <c r="BI62" s="946"/>
      <c r="BJ62" s="946"/>
      <c r="BK62" s="946"/>
      <c r="BL62" s="946"/>
      <c r="BM62" s="946"/>
      <c r="BN62" s="946"/>
      <c r="BO62" s="946"/>
      <c r="BP62" s="946"/>
      <c r="BQ62" s="946"/>
      <c r="BR62" s="946"/>
      <c r="BS62" s="946"/>
      <c r="BT62" s="946"/>
      <c r="BU62" s="946"/>
      <c r="BV62" s="946"/>
      <c r="BW62" s="946"/>
      <c r="BX62" s="946"/>
    </row>
    <row r="63" spans="1:76" s="949" customFormat="1" ht="18" customHeight="1">
      <c r="A63" s="1137" t="s">
        <v>1224</v>
      </c>
      <c r="B63" s="950">
        <v>45135</v>
      </c>
      <c r="C63" s="943">
        <f t="shared" si="1"/>
        <v>44909.325</v>
      </c>
      <c r="D63" s="1136">
        <f t="shared" si="3"/>
        <v>44232.3</v>
      </c>
      <c r="E63" s="944"/>
      <c r="F63" s="1135" t="s">
        <v>2277</v>
      </c>
      <c r="G63" s="947">
        <v>103545</v>
      </c>
      <c r="H63" s="943">
        <f t="shared" si="0"/>
        <v>103027.275</v>
      </c>
      <c r="I63" s="1136">
        <f t="shared" si="2"/>
        <v>101474.1</v>
      </c>
      <c r="J63" s="946"/>
      <c r="K63" s="946"/>
      <c r="L63" s="946"/>
      <c r="M63" s="946"/>
      <c r="N63" s="946"/>
      <c r="O63" s="946"/>
      <c r="P63" s="946"/>
      <c r="Q63" s="946"/>
      <c r="R63" s="946"/>
      <c r="S63" s="946"/>
      <c r="T63" s="946"/>
      <c r="U63" s="946"/>
      <c r="V63" s="946"/>
      <c r="W63" s="946"/>
      <c r="X63" s="946"/>
      <c r="Y63" s="946"/>
      <c r="Z63" s="946"/>
      <c r="AA63" s="946"/>
      <c r="AB63" s="946"/>
      <c r="AC63" s="946"/>
      <c r="AD63" s="946"/>
      <c r="AE63" s="946"/>
      <c r="AF63" s="946"/>
      <c r="AG63" s="946"/>
      <c r="AH63" s="946"/>
      <c r="AI63" s="946"/>
      <c r="AJ63" s="946"/>
      <c r="AK63" s="946"/>
      <c r="AL63" s="946"/>
      <c r="AM63" s="946"/>
      <c r="AN63" s="946"/>
      <c r="AO63" s="946"/>
      <c r="AP63" s="946"/>
      <c r="AQ63" s="946"/>
      <c r="AR63" s="946"/>
      <c r="AS63" s="946"/>
      <c r="AT63" s="946"/>
      <c r="AU63" s="946"/>
      <c r="AV63" s="946"/>
      <c r="AW63" s="946"/>
      <c r="AX63" s="946"/>
      <c r="AY63" s="946"/>
      <c r="AZ63" s="946"/>
      <c r="BA63" s="946"/>
      <c r="BB63" s="946"/>
      <c r="BC63" s="946"/>
      <c r="BD63" s="946"/>
      <c r="BE63" s="946"/>
      <c r="BF63" s="946"/>
      <c r="BG63" s="946"/>
      <c r="BH63" s="946"/>
      <c r="BI63" s="946"/>
      <c r="BJ63" s="946"/>
      <c r="BK63" s="946"/>
      <c r="BL63" s="946"/>
      <c r="BM63" s="946"/>
      <c r="BN63" s="946"/>
      <c r="BO63" s="946"/>
      <c r="BP63" s="946"/>
      <c r="BQ63" s="946"/>
      <c r="BR63" s="946"/>
      <c r="BS63" s="946"/>
      <c r="BT63" s="946"/>
      <c r="BU63" s="946"/>
      <c r="BV63" s="946"/>
      <c r="BW63" s="946"/>
      <c r="BX63" s="946"/>
    </row>
    <row r="64" spans="1:76" s="949" customFormat="1" ht="18" customHeight="1">
      <c r="A64" s="1137" t="s">
        <v>1225</v>
      </c>
      <c r="B64" s="947">
        <v>35282</v>
      </c>
      <c r="C64" s="943">
        <f t="shared" si="1"/>
        <v>35105.59</v>
      </c>
      <c r="D64" s="1136">
        <f t="shared" si="3"/>
        <v>34576.36</v>
      </c>
      <c r="E64" s="944"/>
      <c r="F64" s="1135" t="s">
        <v>2278</v>
      </c>
      <c r="G64" s="945">
        <v>103545</v>
      </c>
      <c r="H64" s="943">
        <f t="shared" si="0"/>
        <v>103027.275</v>
      </c>
      <c r="I64" s="1136" t="s">
        <v>365</v>
      </c>
      <c r="J64" s="946"/>
      <c r="K64" s="946"/>
      <c r="L64" s="946"/>
      <c r="M64" s="946"/>
      <c r="N64" s="946"/>
      <c r="O64" s="946"/>
      <c r="P64" s="946"/>
      <c r="Q64" s="946"/>
      <c r="R64" s="946"/>
      <c r="S64" s="946"/>
      <c r="T64" s="946"/>
      <c r="U64" s="946"/>
      <c r="V64" s="946"/>
      <c r="W64" s="946"/>
      <c r="X64" s="946"/>
      <c r="Y64" s="946"/>
      <c r="Z64" s="946"/>
      <c r="AA64" s="946"/>
      <c r="AB64" s="946"/>
      <c r="AC64" s="946"/>
      <c r="AD64" s="946"/>
      <c r="AE64" s="946"/>
      <c r="AF64" s="946"/>
      <c r="AG64" s="946"/>
      <c r="AH64" s="946"/>
      <c r="AI64" s="946"/>
      <c r="AJ64" s="946"/>
      <c r="AK64" s="946"/>
      <c r="AL64" s="946"/>
      <c r="AM64" s="946"/>
      <c r="AN64" s="946"/>
      <c r="AO64" s="946"/>
      <c r="AP64" s="946"/>
      <c r="AQ64" s="946"/>
      <c r="AR64" s="946"/>
      <c r="AS64" s="946"/>
      <c r="AT64" s="946"/>
      <c r="AU64" s="946"/>
      <c r="AV64" s="946"/>
      <c r="AW64" s="946"/>
      <c r="AX64" s="946"/>
      <c r="AY64" s="946"/>
      <c r="AZ64" s="946"/>
      <c r="BA64" s="946"/>
      <c r="BB64" s="946"/>
      <c r="BC64" s="946"/>
      <c r="BD64" s="946"/>
      <c r="BE64" s="946"/>
      <c r="BF64" s="946"/>
      <c r="BG64" s="946"/>
      <c r="BH64" s="946"/>
      <c r="BI64" s="946"/>
      <c r="BJ64" s="946"/>
      <c r="BK64" s="946"/>
      <c r="BL64" s="946"/>
      <c r="BM64" s="946"/>
      <c r="BN64" s="946"/>
      <c r="BO64" s="946"/>
      <c r="BP64" s="946"/>
      <c r="BQ64" s="946"/>
      <c r="BR64" s="946"/>
      <c r="BS64" s="946"/>
      <c r="BT64" s="946"/>
      <c r="BU64" s="946"/>
      <c r="BV64" s="946"/>
      <c r="BW64" s="946"/>
      <c r="BX64" s="946"/>
    </row>
    <row r="65" spans="1:76" s="949" customFormat="1" ht="18" customHeight="1">
      <c r="A65" s="1137" t="s">
        <v>613</v>
      </c>
      <c r="B65" s="947">
        <v>40061</v>
      </c>
      <c r="C65" s="943">
        <f t="shared" si="1"/>
        <v>39860.695</v>
      </c>
      <c r="D65" s="1136">
        <f t="shared" si="3"/>
        <v>39259.78</v>
      </c>
      <c r="E65" s="944"/>
      <c r="F65" s="1135" t="s">
        <v>2279</v>
      </c>
      <c r="G65" s="945">
        <v>109976</v>
      </c>
      <c r="H65" s="943">
        <f t="shared" si="0"/>
        <v>109426.12</v>
      </c>
      <c r="I65" s="1136">
        <f t="shared" si="2"/>
        <v>107776.48</v>
      </c>
      <c r="J65" s="946"/>
      <c r="K65" s="946"/>
      <c r="L65" s="946"/>
      <c r="M65" s="946"/>
      <c r="N65" s="946"/>
      <c r="O65" s="946"/>
      <c r="P65" s="946"/>
      <c r="Q65" s="946"/>
      <c r="R65" s="946"/>
      <c r="S65" s="946"/>
      <c r="T65" s="946"/>
      <c r="U65" s="946"/>
      <c r="V65" s="946"/>
      <c r="W65" s="946"/>
      <c r="X65" s="946"/>
      <c r="Y65" s="946"/>
      <c r="Z65" s="946"/>
      <c r="AA65" s="946"/>
      <c r="AB65" s="946"/>
      <c r="AC65" s="946"/>
      <c r="AD65" s="946"/>
      <c r="AE65" s="946"/>
      <c r="AF65" s="946"/>
      <c r="AG65" s="946"/>
      <c r="AH65" s="946"/>
      <c r="AI65" s="946"/>
      <c r="AJ65" s="946"/>
      <c r="AK65" s="946"/>
      <c r="AL65" s="946"/>
      <c r="AM65" s="946"/>
      <c r="AN65" s="946"/>
      <c r="AO65" s="946"/>
      <c r="AP65" s="946"/>
      <c r="AQ65" s="946"/>
      <c r="AR65" s="946"/>
      <c r="AS65" s="946"/>
      <c r="AT65" s="946"/>
      <c r="AU65" s="946"/>
      <c r="AV65" s="946"/>
      <c r="AW65" s="946"/>
      <c r="AX65" s="946"/>
      <c r="AY65" s="946"/>
      <c r="AZ65" s="946"/>
      <c r="BA65" s="946"/>
      <c r="BB65" s="946"/>
      <c r="BC65" s="946"/>
      <c r="BD65" s="946"/>
      <c r="BE65" s="946"/>
      <c r="BF65" s="946"/>
      <c r="BG65" s="946"/>
      <c r="BH65" s="946"/>
      <c r="BI65" s="946"/>
      <c r="BJ65" s="946"/>
      <c r="BK65" s="946"/>
      <c r="BL65" s="946"/>
      <c r="BM65" s="946"/>
      <c r="BN65" s="946"/>
      <c r="BO65" s="946"/>
      <c r="BP65" s="946"/>
      <c r="BQ65" s="946"/>
      <c r="BR65" s="946"/>
      <c r="BS65" s="946"/>
      <c r="BT65" s="946"/>
      <c r="BU65" s="946"/>
      <c r="BV65" s="946"/>
      <c r="BW65" s="946"/>
      <c r="BX65" s="946"/>
    </row>
    <row r="66" spans="1:76" s="951" customFormat="1" ht="18" customHeight="1">
      <c r="A66" s="1137" t="s">
        <v>1226</v>
      </c>
      <c r="B66" s="947">
        <v>44014</v>
      </c>
      <c r="C66" s="943">
        <f t="shared" si="1"/>
        <v>43793.93</v>
      </c>
      <c r="D66" s="1136">
        <f t="shared" si="3"/>
        <v>43133.72</v>
      </c>
      <c r="E66" s="944"/>
      <c r="F66" s="1135" t="s">
        <v>2280</v>
      </c>
      <c r="G66" s="945">
        <v>109386</v>
      </c>
      <c r="H66" s="943">
        <f t="shared" si="0"/>
        <v>108839.07</v>
      </c>
      <c r="I66" s="1136">
        <f t="shared" si="2"/>
        <v>107198.28</v>
      </c>
      <c r="J66" s="946"/>
      <c r="K66" s="946"/>
      <c r="L66" s="946"/>
      <c r="M66" s="946"/>
      <c r="N66" s="946"/>
      <c r="O66" s="946"/>
      <c r="P66" s="946"/>
      <c r="Q66" s="946"/>
      <c r="R66" s="946"/>
      <c r="S66" s="946"/>
      <c r="T66" s="946"/>
      <c r="U66" s="946"/>
      <c r="V66" s="946"/>
      <c r="W66" s="946"/>
      <c r="X66" s="946"/>
      <c r="Y66" s="946"/>
      <c r="Z66" s="946"/>
      <c r="AA66" s="946"/>
      <c r="AB66" s="946"/>
      <c r="AC66" s="946"/>
      <c r="AD66" s="946"/>
      <c r="AE66" s="946"/>
      <c r="AF66" s="946"/>
      <c r="AG66" s="946"/>
      <c r="AH66" s="946"/>
      <c r="AI66" s="946"/>
      <c r="AJ66" s="946"/>
      <c r="AK66" s="946"/>
      <c r="AL66" s="946"/>
      <c r="AM66" s="946"/>
      <c r="AN66" s="946"/>
      <c r="AO66" s="946"/>
      <c r="AP66" s="946"/>
      <c r="AQ66" s="946"/>
      <c r="AR66" s="946"/>
      <c r="AS66" s="946"/>
      <c r="AT66" s="946"/>
      <c r="AU66" s="946"/>
      <c r="AV66" s="946"/>
      <c r="AW66" s="946"/>
      <c r="AX66" s="946"/>
      <c r="AY66" s="946"/>
      <c r="AZ66" s="946"/>
      <c r="BA66" s="946"/>
      <c r="BB66" s="946"/>
      <c r="BC66" s="946"/>
      <c r="BD66" s="946"/>
      <c r="BE66" s="946"/>
      <c r="BF66" s="946"/>
      <c r="BG66" s="946"/>
      <c r="BH66" s="946"/>
      <c r="BI66" s="946"/>
      <c r="BJ66" s="946"/>
      <c r="BK66" s="946"/>
      <c r="BL66" s="946"/>
      <c r="BM66" s="946"/>
      <c r="BN66" s="946"/>
      <c r="BO66" s="946"/>
      <c r="BP66" s="946"/>
      <c r="BQ66" s="946"/>
      <c r="BR66" s="946"/>
      <c r="BS66" s="946"/>
      <c r="BT66" s="946"/>
      <c r="BU66" s="946"/>
      <c r="BV66" s="946"/>
      <c r="BW66" s="946"/>
      <c r="BX66" s="946"/>
    </row>
    <row r="67" spans="1:9" s="946" customFormat="1" ht="18" customHeight="1">
      <c r="A67" s="1137" t="s">
        <v>1228</v>
      </c>
      <c r="B67" s="947">
        <v>48970</v>
      </c>
      <c r="C67" s="943">
        <f t="shared" si="1"/>
        <v>48725.15</v>
      </c>
      <c r="D67" s="1136">
        <f t="shared" si="3"/>
        <v>47990.6</v>
      </c>
      <c r="E67" s="944"/>
      <c r="F67" s="987" t="s">
        <v>1227</v>
      </c>
      <c r="G67" s="947">
        <v>109386</v>
      </c>
      <c r="H67" s="943">
        <f t="shared" si="0"/>
        <v>108839.07</v>
      </c>
      <c r="I67" s="1136">
        <f t="shared" si="2"/>
        <v>107198.28</v>
      </c>
    </row>
    <row r="68" spans="1:9" s="946" customFormat="1" ht="18" customHeight="1">
      <c r="A68" s="1137" t="s">
        <v>1230</v>
      </c>
      <c r="B68" s="947">
        <v>52805</v>
      </c>
      <c r="C68" s="943">
        <f t="shared" si="1"/>
        <v>52540.975</v>
      </c>
      <c r="D68" s="1136">
        <f t="shared" si="3"/>
        <v>51748.9</v>
      </c>
      <c r="E68" s="944"/>
      <c r="F68" s="987" t="s">
        <v>1229</v>
      </c>
      <c r="G68" s="947">
        <v>137293</v>
      </c>
      <c r="H68" s="943">
        <f t="shared" si="0"/>
        <v>136606.535</v>
      </c>
      <c r="I68" s="1136">
        <f t="shared" si="2"/>
        <v>134547.14</v>
      </c>
    </row>
    <row r="69" spans="1:9" s="946" customFormat="1" ht="18" customHeight="1">
      <c r="A69" s="1137" t="s">
        <v>1231</v>
      </c>
      <c r="B69" s="947">
        <v>32686</v>
      </c>
      <c r="C69" s="943">
        <f t="shared" si="1"/>
        <v>32522.57</v>
      </c>
      <c r="D69" s="1136">
        <f t="shared" si="3"/>
        <v>32032.28</v>
      </c>
      <c r="E69" s="944"/>
      <c r="F69" s="1135" t="s">
        <v>2281</v>
      </c>
      <c r="G69" s="945">
        <v>137293</v>
      </c>
      <c r="H69" s="943">
        <f t="shared" si="0"/>
        <v>136606.535</v>
      </c>
      <c r="I69" s="1136">
        <f t="shared" si="2"/>
        <v>134547.14</v>
      </c>
    </row>
    <row r="70" spans="1:9" s="946" customFormat="1" ht="18" customHeight="1">
      <c r="A70" s="1137" t="s">
        <v>1232</v>
      </c>
      <c r="B70" s="947">
        <v>35105</v>
      </c>
      <c r="C70" s="943">
        <f t="shared" si="1"/>
        <v>34929.475</v>
      </c>
      <c r="D70" s="1136">
        <f t="shared" si="3"/>
        <v>34402.9</v>
      </c>
      <c r="E70" s="938"/>
      <c r="F70" s="1135" t="s">
        <v>2282</v>
      </c>
      <c r="G70" s="947">
        <v>151276</v>
      </c>
      <c r="H70" s="943">
        <f t="shared" si="0"/>
        <v>150519.62</v>
      </c>
      <c r="I70" s="1136">
        <f t="shared" si="2"/>
        <v>148250.48</v>
      </c>
    </row>
    <row r="71" spans="1:9" s="946" customFormat="1" ht="18" customHeight="1">
      <c r="A71" s="1137" t="s">
        <v>614</v>
      </c>
      <c r="B71" s="947">
        <v>45017</v>
      </c>
      <c r="C71" s="943">
        <f t="shared" si="1"/>
        <v>44791.915</v>
      </c>
      <c r="D71" s="1136">
        <f t="shared" si="3"/>
        <v>44116.66</v>
      </c>
      <c r="E71" s="938"/>
      <c r="F71" s="1135" t="s">
        <v>2283</v>
      </c>
      <c r="G71" s="945">
        <v>151276</v>
      </c>
      <c r="H71" s="943">
        <f t="shared" si="0"/>
        <v>150519.62</v>
      </c>
      <c r="I71" s="1136" t="s">
        <v>365</v>
      </c>
    </row>
    <row r="72" spans="1:9" s="946" customFormat="1" ht="18" customHeight="1">
      <c r="A72" s="1135" t="s">
        <v>1233</v>
      </c>
      <c r="B72" s="947">
        <v>48085</v>
      </c>
      <c r="C72" s="943">
        <f t="shared" si="1"/>
        <v>47844.575</v>
      </c>
      <c r="D72" s="1136">
        <f t="shared" si="3"/>
        <v>47123.3</v>
      </c>
      <c r="E72" s="938"/>
      <c r="F72" s="1135" t="s">
        <v>2284</v>
      </c>
      <c r="G72" s="945">
        <v>174581</v>
      </c>
      <c r="H72" s="943">
        <f t="shared" si="0"/>
        <v>173708.095</v>
      </c>
      <c r="I72" s="1136">
        <f t="shared" si="2"/>
        <v>171089.38</v>
      </c>
    </row>
    <row r="73" spans="1:9" s="914" customFormat="1" ht="18" customHeight="1">
      <c r="A73" s="1135" t="s">
        <v>1234</v>
      </c>
      <c r="B73" s="947">
        <v>50150</v>
      </c>
      <c r="C73" s="943">
        <f t="shared" si="1"/>
        <v>49899.25</v>
      </c>
      <c r="D73" s="1136">
        <f t="shared" si="3"/>
        <v>49147</v>
      </c>
      <c r="E73" s="938"/>
      <c r="F73" s="1135" t="s">
        <v>2285</v>
      </c>
      <c r="G73" s="947">
        <v>166616</v>
      </c>
      <c r="H73" s="943">
        <f t="shared" si="0"/>
        <v>165782.92</v>
      </c>
      <c r="I73" s="1136">
        <f t="shared" si="2"/>
        <v>163283.68</v>
      </c>
    </row>
    <row r="74" spans="1:9" s="914" customFormat="1" ht="18" customHeight="1">
      <c r="A74" s="1135" t="s">
        <v>615</v>
      </c>
      <c r="B74" s="947">
        <v>54162</v>
      </c>
      <c r="C74" s="943">
        <f t="shared" si="1"/>
        <v>53891.19</v>
      </c>
      <c r="D74" s="1136">
        <f t="shared" si="3"/>
        <v>53078.76</v>
      </c>
      <c r="E74" s="938"/>
      <c r="F74" s="1135" t="s">
        <v>2286</v>
      </c>
      <c r="G74" s="945">
        <v>166616</v>
      </c>
      <c r="H74" s="943">
        <f t="shared" si="0"/>
        <v>165782.92</v>
      </c>
      <c r="I74" s="1136">
        <f t="shared" si="2"/>
        <v>163283.68</v>
      </c>
    </row>
    <row r="75" spans="1:9" s="914" customFormat="1" ht="18" customHeight="1">
      <c r="A75" s="1135" t="s">
        <v>1235</v>
      </c>
      <c r="B75" s="954">
        <v>31329</v>
      </c>
      <c r="C75" s="943">
        <f t="shared" si="1"/>
        <v>31172.355</v>
      </c>
      <c r="D75" s="1136">
        <f t="shared" si="3"/>
        <v>30702.42</v>
      </c>
      <c r="E75" s="938"/>
      <c r="F75" s="1135" t="s">
        <v>2287</v>
      </c>
      <c r="G75" s="947">
        <v>189508</v>
      </c>
      <c r="H75" s="943">
        <f t="shared" si="0"/>
        <v>188560.46</v>
      </c>
      <c r="I75" s="1136">
        <f t="shared" si="2"/>
        <v>185717.84</v>
      </c>
    </row>
    <row r="76" spans="1:9" s="914" customFormat="1" ht="18" customHeight="1">
      <c r="A76" s="1135" t="s">
        <v>616</v>
      </c>
      <c r="B76" s="947">
        <v>32686</v>
      </c>
      <c r="C76" s="943">
        <f t="shared" si="1"/>
        <v>32522.57</v>
      </c>
      <c r="D76" s="1136">
        <f t="shared" si="3"/>
        <v>32032.28</v>
      </c>
      <c r="E76" s="938"/>
      <c r="F76" s="1135" t="s">
        <v>2288</v>
      </c>
      <c r="G76" s="945">
        <v>189508</v>
      </c>
      <c r="H76" s="943">
        <f t="shared" si="0"/>
        <v>188560.46</v>
      </c>
      <c r="I76" s="1136">
        <f t="shared" si="2"/>
        <v>185717.84</v>
      </c>
    </row>
    <row r="77" spans="1:9" s="914" customFormat="1" ht="18" customHeight="1">
      <c r="A77" s="1135" t="s">
        <v>1237</v>
      </c>
      <c r="B77" s="954">
        <v>32686</v>
      </c>
      <c r="C77" s="943">
        <f t="shared" si="1"/>
        <v>32522.57</v>
      </c>
      <c r="D77" s="1136">
        <f t="shared" si="3"/>
        <v>32032.28</v>
      </c>
      <c r="E77" s="938"/>
      <c r="F77" s="987" t="s">
        <v>1236</v>
      </c>
      <c r="G77" s="947">
        <v>194287</v>
      </c>
      <c r="H77" s="943">
        <f aca="true" t="shared" si="4" ref="H77:H133">G77*99.5/100</f>
        <v>193315.565</v>
      </c>
      <c r="I77" s="1136">
        <f t="shared" si="2"/>
        <v>190401.26</v>
      </c>
    </row>
    <row r="78" spans="1:9" s="914" customFormat="1" ht="18" customHeight="1">
      <c r="A78" s="1135" t="s">
        <v>1239</v>
      </c>
      <c r="B78" s="954">
        <v>32686</v>
      </c>
      <c r="C78" s="943">
        <f aca="true" t="shared" si="5" ref="C78:C141">B78*99.5/100</f>
        <v>32522.57</v>
      </c>
      <c r="D78" s="1136">
        <f t="shared" si="3"/>
        <v>32032.28</v>
      </c>
      <c r="E78" s="938"/>
      <c r="F78" s="987" t="s">
        <v>1238</v>
      </c>
      <c r="G78" s="945">
        <v>194287</v>
      </c>
      <c r="H78" s="943">
        <f t="shared" si="4"/>
        <v>193315.565</v>
      </c>
      <c r="I78" s="1136">
        <f aca="true" t="shared" si="6" ref="I78:I141">G78*98/100</f>
        <v>190401.26</v>
      </c>
    </row>
    <row r="79" spans="1:9" s="914" customFormat="1" ht="18" customHeight="1">
      <c r="A79" s="1135" t="s">
        <v>617</v>
      </c>
      <c r="B79" s="947">
        <v>34751</v>
      </c>
      <c r="C79" s="943">
        <f t="shared" si="5"/>
        <v>34577.245</v>
      </c>
      <c r="D79" s="1136">
        <f aca="true" t="shared" si="7" ref="D79:D142">B79*98/100</f>
        <v>34055.98</v>
      </c>
      <c r="E79" s="938"/>
      <c r="F79" s="987" t="s">
        <v>1240</v>
      </c>
      <c r="G79" s="947">
        <v>201780</v>
      </c>
      <c r="H79" s="943">
        <f t="shared" si="4"/>
        <v>200771.1</v>
      </c>
      <c r="I79" s="1136">
        <f t="shared" si="6"/>
        <v>197744.4</v>
      </c>
    </row>
    <row r="80" spans="1:9" s="914" customFormat="1" ht="18" customHeight="1">
      <c r="A80" s="1135" t="s">
        <v>1242</v>
      </c>
      <c r="B80" s="954">
        <v>34751</v>
      </c>
      <c r="C80" s="943">
        <f t="shared" si="5"/>
        <v>34577.245</v>
      </c>
      <c r="D80" s="1136">
        <f t="shared" si="7"/>
        <v>34055.98</v>
      </c>
      <c r="E80" s="952"/>
      <c r="F80" s="987" t="s">
        <v>1241</v>
      </c>
      <c r="G80" s="954">
        <v>201780</v>
      </c>
      <c r="H80" s="943">
        <f t="shared" si="4"/>
        <v>200771.1</v>
      </c>
      <c r="I80" s="1136" t="s">
        <v>365</v>
      </c>
    </row>
    <row r="81" spans="1:9" ht="18" customHeight="1">
      <c r="A81" s="1135" t="s">
        <v>1243</v>
      </c>
      <c r="B81" s="947">
        <v>36108</v>
      </c>
      <c r="C81" s="943">
        <f t="shared" si="5"/>
        <v>35927.46</v>
      </c>
      <c r="D81" s="1136">
        <f t="shared" si="7"/>
        <v>35385.84</v>
      </c>
      <c r="E81" s="953"/>
      <c r="F81" s="1135" t="s">
        <v>2289</v>
      </c>
      <c r="G81" s="947">
        <v>211338</v>
      </c>
      <c r="H81" s="943">
        <f t="shared" si="4"/>
        <v>210281.31</v>
      </c>
      <c r="I81" s="1136">
        <f t="shared" si="6"/>
        <v>207111.24</v>
      </c>
    </row>
    <row r="82" spans="1:9" ht="18" customHeight="1">
      <c r="A82" s="1135" t="s">
        <v>1244</v>
      </c>
      <c r="B82" s="954">
        <v>36108</v>
      </c>
      <c r="C82" s="943">
        <f t="shared" si="5"/>
        <v>35927.46</v>
      </c>
      <c r="D82" s="1136">
        <f t="shared" si="7"/>
        <v>35385.84</v>
      </c>
      <c r="E82" s="944"/>
      <c r="F82" s="1135" t="s">
        <v>2290</v>
      </c>
      <c r="G82" s="954">
        <v>211338</v>
      </c>
      <c r="H82" s="943">
        <f t="shared" si="4"/>
        <v>210281.31</v>
      </c>
      <c r="I82" s="1136">
        <f t="shared" si="6"/>
        <v>207111.24</v>
      </c>
    </row>
    <row r="83" spans="1:9" ht="18" customHeight="1">
      <c r="A83" s="1135" t="s">
        <v>1245</v>
      </c>
      <c r="B83" s="954">
        <v>39707</v>
      </c>
      <c r="C83" s="943">
        <f t="shared" si="5"/>
        <v>39508.465</v>
      </c>
      <c r="D83" s="1136">
        <f t="shared" si="7"/>
        <v>38912.86</v>
      </c>
      <c r="E83" s="944"/>
      <c r="F83" s="1135" t="s">
        <v>2291</v>
      </c>
      <c r="G83" s="947">
        <v>30975</v>
      </c>
      <c r="H83" s="943">
        <f t="shared" si="4"/>
        <v>30820.125</v>
      </c>
      <c r="I83" s="1136">
        <f t="shared" si="6"/>
        <v>30355.5</v>
      </c>
    </row>
    <row r="84" spans="1:9" ht="18" customHeight="1">
      <c r="A84" s="1135" t="s">
        <v>1246</v>
      </c>
      <c r="B84" s="947">
        <v>40946</v>
      </c>
      <c r="C84" s="943">
        <f t="shared" si="5"/>
        <v>40741.27</v>
      </c>
      <c r="D84" s="1136">
        <f t="shared" si="7"/>
        <v>40127.08</v>
      </c>
      <c r="E84" s="944"/>
      <c r="F84" s="1135" t="s">
        <v>2292</v>
      </c>
      <c r="G84" s="954">
        <v>30975</v>
      </c>
      <c r="H84" s="943">
        <f t="shared" si="4"/>
        <v>30820.125</v>
      </c>
      <c r="I84" s="1136">
        <f t="shared" si="6"/>
        <v>30355.5</v>
      </c>
    </row>
    <row r="85" spans="1:9" ht="18" customHeight="1">
      <c r="A85" s="1135" t="s">
        <v>1248</v>
      </c>
      <c r="B85" s="954">
        <v>40946</v>
      </c>
      <c r="C85" s="943">
        <f t="shared" si="5"/>
        <v>40741.27</v>
      </c>
      <c r="D85" s="1136">
        <f t="shared" si="7"/>
        <v>40127.08</v>
      </c>
      <c r="E85" s="944"/>
      <c r="F85" s="987" t="s">
        <v>1247</v>
      </c>
      <c r="G85" s="954">
        <v>34338</v>
      </c>
      <c r="H85" s="943">
        <f t="shared" si="4"/>
        <v>34166.31</v>
      </c>
      <c r="I85" s="1136">
        <f t="shared" si="6"/>
        <v>33651.24</v>
      </c>
    </row>
    <row r="86" spans="1:9" ht="18" customHeight="1">
      <c r="A86" s="1135" t="s">
        <v>1250</v>
      </c>
      <c r="B86" s="954">
        <v>42185</v>
      </c>
      <c r="C86" s="943">
        <f t="shared" si="5"/>
        <v>41974.075</v>
      </c>
      <c r="D86" s="1136">
        <f t="shared" si="7"/>
        <v>41341.3</v>
      </c>
      <c r="E86" s="944"/>
      <c r="F86" s="987" t="s">
        <v>1249</v>
      </c>
      <c r="G86" s="954">
        <v>34987</v>
      </c>
      <c r="H86" s="943">
        <f t="shared" si="4"/>
        <v>34812.065</v>
      </c>
      <c r="I86" s="1136">
        <f t="shared" si="6"/>
        <v>34287.26</v>
      </c>
    </row>
    <row r="87" spans="1:9" ht="18" customHeight="1">
      <c r="A87" s="1135" t="s">
        <v>1252</v>
      </c>
      <c r="B87" s="954">
        <v>45607</v>
      </c>
      <c r="C87" s="943">
        <f t="shared" si="5"/>
        <v>45378.965</v>
      </c>
      <c r="D87" s="1136">
        <f t="shared" si="7"/>
        <v>44694.86</v>
      </c>
      <c r="E87" s="944"/>
      <c r="F87" s="987" t="s">
        <v>1251</v>
      </c>
      <c r="G87" s="954">
        <v>34987</v>
      </c>
      <c r="H87" s="943">
        <f t="shared" si="4"/>
        <v>34812.065</v>
      </c>
      <c r="I87" s="1136">
        <f t="shared" si="6"/>
        <v>34287.26</v>
      </c>
    </row>
    <row r="88" spans="1:9" ht="18" customHeight="1">
      <c r="A88" s="1135" t="s">
        <v>1254</v>
      </c>
      <c r="B88" s="954">
        <v>46669</v>
      </c>
      <c r="C88" s="943">
        <f t="shared" si="5"/>
        <v>46435.655</v>
      </c>
      <c r="D88" s="1136">
        <f t="shared" si="7"/>
        <v>45735.62</v>
      </c>
      <c r="E88" s="944"/>
      <c r="F88" s="987" t="s">
        <v>1253</v>
      </c>
      <c r="G88" s="947">
        <v>34987</v>
      </c>
      <c r="H88" s="943">
        <f t="shared" si="4"/>
        <v>34812.065</v>
      </c>
      <c r="I88" s="1136">
        <f t="shared" si="6"/>
        <v>34287.26</v>
      </c>
    </row>
    <row r="89" spans="1:9" ht="18" customHeight="1">
      <c r="A89" s="1135" t="s">
        <v>1256</v>
      </c>
      <c r="B89" s="947">
        <v>34692</v>
      </c>
      <c r="C89" s="943">
        <f t="shared" si="5"/>
        <v>34518.54</v>
      </c>
      <c r="D89" s="1136">
        <f t="shared" si="7"/>
        <v>33998.16</v>
      </c>
      <c r="E89" s="944"/>
      <c r="F89" s="987" t="s">
        <v>1255</v>
      </c>
      <c r="G89" s="947">
        <v>38173</v>
      </c>
      <c r="H89" s="943">
        <f t="shared" si="4"/>
        <v>37982.135</v>
      </c>
      <c r="I89" s="1136" t="s">
        <v>365</v>
      </c>
    </row>
    <row r="90" spans="1:9" ht="18" customHeight="1">
      <c r="A90" s="1135" t="s">
        <v>1258</v>
      </c>
      <c r="B90" s="954">
        <v>34692</v>
      </c>
      <c r="C90" s="943">
        <f t="shared" si="5"/>
        <v>34518.54</v>
      </c>
      <c r="D90" s="1136">
        <f t="shared" si="7"/>
        <v>33998.16</v>
      </c>
      <c r="E90" s="944"/>
      <c r="F90" s="987" t="s">
        <v>1257</v>
      </c>
      <c r="G90" s="954">
        <v>35754</v>
      </c>
      <c r="H90" s="943">
        <f t="shared" si="4"/>
        <v>35575.23</v>
      </c>
      <c r="I90" s="1136">
        <f t="shared" si="6"/>
        <v>35038.92</v>
      </c>
    </row>
    <row r="91" spans="1:9" ht="18" customHeight="1">
      <c r="A91" s="1135" t="s">
        <v>1259</v>
      </c>
      <c r="B91" s="954">
        <v>34810</v>
      </c>
      <c r="C91" s="943">
        <f t="shared" si="5"/>
        <v>34635.95</v>
      </c>
      <c r="D91" s="1136">
        <f t="shared" si="7"/>
        <v>34113.8</v>
      </c>
      <c r="E91" s="944"/>
      <c r="F91" s="1135" t="s">
        <v>2293</v>
      </c>
      <c r="G91" s="947">
        <v>35990</v>
      </c>
      <c r="H91" s="943">
        <f t="shared" si="4"/>
        <v>35810.05</v>
      </c>
      <c r="I91" s="1136">
        <f t="shared" si="6"/>
        <v>35270.2</v>
      </c>
    </row>
    <row r="92" spans="1:9" ht="18" customHeight="1">
      <c r="A92" s="1135" t="s">
        <v>1260</v>
      </c>
      <c r="B92" s="954">
        <v>34869</v>
      </c>
      <c r="C92" s="943">
        <f t="shared" si="5"/>
        <v>34694.655</v>
      </c>
      <c r="D92" s="1136">
        <f t="shared" si="7"/>
        <v>34171.62</v>
      </c>
      <c r="E92" s="944"/>
      <c r="F92" s="1135" t="s">
        <v>2294</v>
      </c>
      <c r="G92" s="954">
        <v>35990</v>
      </c>
      <c r="H92" s="943">
        <f t="shared" si="4"/>
        <v>35810.05</v>
      </c>
      <c r="I92" s="1136">
        <f t="shared" si="6"/>
        <v>35270.2</v>
      </c>
    </row>
    <row r="93" spans="1:9" ht="18" customHeight="1">
      <c r="A93" s="1135" t="s">
        <v>1261</v>
      </c>
      <c r="B93" s="947">
        <v>34869</v>
      </c>
      <c r="C93" s="943">
        <f t="shared" si="5"/>
        <v>34694.655</v>
      </c>
      <c r="D93" s="1136">
        <f t="shared" si="7"/>
        <v>34171.62</v>
      </c>
      <c r="E93" s="944"/>
      <c r="F93" s="1135" t="s">
        <v>2295</v>
      </c>
      <c r="G93" s="954">
        <v>39235</v>
      </c>
      <c r="H93" s="943">
        <f t="shared" si="4"/>
        <v>39038.825</v>
      </c>
      <c r="I93" s="1136">
        <f t="shared" si="6"/>
        <v>38450.3</v>
      </c>
    </row>
    <row r="94" spans="1:9" ht="18" customHeight="1">
      <c r="A94" s="1135" t="s">
        <v>1262</v>
      </c>
      <c r="B94" s="954">
        <v>35341</v>
      </c>
      <c r="C94" s="943">
        <f t="shared" si="5"/>
        <v>35164.295</v>
      </c>
      <c r="D94" s="1136">
        <f t="shared" si="7"/>
        <v>34634.18</v>
      </c>
      <c r="E94" s="944"/>
      <c r="F94" s="1135" t="s">
        <v>2296</v>
      </c>
      <c r="G94" s="954">
        <v>55342</v>
      </c>
      <c r="H94" s="943">
        <f t="shared" si="4"/>
        <v>55065.29</v>
      </c>
      <c r="I94" s="1136">
        <f t="shared" si="6"/>
        <v>54235.16</v>
      </c>
    </row>
    <row r="95" spans="1:9" ht="18" customHeight="1">
      <c r="A95" s="1135" t="s">
        <v>1263</v>
      </c>
      <c r="B95" s="947">
        <v>35341</v>
      </c>
      <c r="C95" s="943">
        <f t="shared" si="5"/>
        <v>35164.295</v>
      </c>
      <c r="D95" s="1136">
        <f t="shared" si="7"/>
        <v>34634.18</v>
      </c>
      <c r="E95" s="944"/>
      <c r="F95" s="1135" t="s">
        <v>2297</v>
      </c>
      <c r="G95" s="954">
        <v>55814</v>
      </c>
      <c r="H95" s="943">
        <f t="shared" si="4"/>
        <v>55534.93</v>
      </c>
      <c r="I95" s="1136">
        <f t="shared" si="6"/>
        <v>54697.72</v>
      </c>
    </row>
    <row r="96" spans="1:9" ht="18" customHeight="1">
      <c r="A96" s="1135" t="s">
        <v>1264</v>
      </c>
      <c r="B96" s="947">
        <v>113693</v>
      </c>
      <c r="C96" s="943">
        <f t="shared" si="5"/>
        <v>113124.535</v>
      </c>
      <c r="D96" s="1136">
        <f t="shared" si="7"/>
        <v>111419.14</v>
      </c>
      <c r="E96" s="938"/>
      <c r="F96" s="1135" t="s">
        <v>2298</v>
      </c>
      <c r="G96" s="947">
        <v>56463</v>
      </c>
      <c r="H96" s="943">
        <f t="shared" si="4"/>
        <v>56180.685</v>
      </c>
      <c r="I96" s="1136">
        <f t="shared" si="6"/>
        <v>55333.74</v>
      </c>
    </row>
    <row r="97" spans="1:9" ht="18" customHeight="1">
      <c r="A97" s="1135" t="s">
        <v>1265</v>
      </c>
      <c r="B97" s="954">
        <v>36580</v>
      </c>
      <c r="C97" s="943">
        <f t="shared" si="5"/>
        <v>36397.1</v>
      </c>
      <c r="D97" s="1136">
        <f t="shared" si="7"/>
        <v>35848.4</v>
      </c>
      <c r="E97" s="938"/>
      <c r="F97" s="1135" t="s">
        <v>2299</v>
      </c>
      <c r="G97" s="954">
        <v>56463</v>
      </c>
      <c r="H97" s="943">
        <f t="shared" si="4"/>
        <v>56180.685</v>
      </c>
      <c r="I97" s="1136">
        <f t="shared" si="6"/>
        <v>55333.74</v>
      </c>
    </row>
    <row r="98" spans="1:9" ht="18" customHeight="1">
      <c r="A98" s="1135" t="s">
        <v>1266</v>
      </c>
      <c r="B98" s="947">
        <v>36580</v>
      </c>
      <c r="C98" s="943">
        <f t="shared" si="5"/>
        <v>36397.1</v>
      </c>
      <c r="D98" s="1136">
        <f t="shared" si="7"/>
        <v>35848.4</v>
      </c>
      <c r="E98" s="938"/>
      <c r="F98" s="1135" t="s">
        <v>2300</v>
      </c>
      <c r="G98" s="954">
        <v>59708</v>
      </c>
      <c r="H98" s="943">
        <f t="shared" si="4"/>
        <v>59409.46</v>
      </c>
      <c r="I98" s="1136">
        <f t="shared" si="6"/>
        <v>58513.84</v>
      </c>
    </row>
    <row r="99" spans="1:9" ht="18" customHeight="1">
      <c r="A99" s="1135" t="s">
        <v>1267</v>
      </c>
      <c r="B99" s="954">
        <v>36580</v>
      </c>
      <c r="C99" s="943">
        <f t="shared" si="5"/>
        <v>36397.1</v>
      </c>
      <c r="D99" s="1136">
        <f t="shared" si="7"/>
        <v>35848.4</v>
      </c>
      <c r="E99" s="938"/>
      <c r="F99" s="987" t="s">
        <v>621</v>
      </c>
      <c r="G99" s="947">
        <v>58056</v>
      </c>
      <c r="H99" s="943">
        <f t="shared" si="4"/>
        <v>57765.72</v>
      </c>
      <c r="I99" s="1136">
        <f t="shared" si="6"/>
        <v>56894.88</v>
      </c>
    </row>
    <row r="100" spans="1:9" ht="18" customHeight="1">
      <c r="A100" s="1135" t="s">
        <v>1269</v>
      </c>
      <c r="B100" s="947">
        <v>36757</v>
      </c>
      <c r="C100" s="943">
        <f t="shared" si="5"/>
        <v>36573.215</v>
      </c>
      <c r="D100" s="1136">
        <f t="shared" si="7"/>
        <v>36021.86</v>
      </c>
      <c r="E100" s="938"/>
      <c r="F100" s="987" t="s">
        <v>1268</v>
      </c>
      <c r="G100" s="947">
        <v>61301</v>
      </c>
      <c r="H100" s="943">
        <f t="shared" si="4"/>
        <v>60994.495</v>
      </c>
      <c r="I100" s="1136">
        <f t="shared" si="6"/>
        <v>60074.98</v>
      </c>
    </row>
    <row r="101" spans="1:9" ht="18" customHeight="1">
      <c r="A101" s="1135" t="s">
        <v>1270</v>
      </c>
      <c r="B101" s="942">
        <v>36757</v>
      </c>
      <c r="C101" s="943">
        <f t="shared" si="5"/>
        <v>36573.215</v>
      </c>
      <c r="D101" s="1136">
        <f t="shared" si="7"/>
        <v>36021.86</v>
      </c>
      <c r="E101" s="938"/>
      <c r="F101" s="1135" t="s">
        <v>2301</v>
      </c>
      <c r="G101" s="954">
        <v>58056</v>
      </c>
      <c r="H101" s="943">
        <f t="shared" si="4"/>
        <v>57765.72</v>
      </c>
      <c r="I101" s="1136">
        <f t="shared" si="6"/>
        <v>56894.88</v>
      </c>
    </row>
    <row r="102" spans="1:9" ht="18" customHeight="1">
      <c r="A102" s="1135" t="s">
        <v>1271</v>
      </c>
      <c r="B102" s="947">
        <v>39176</v>
      </c>
      <c r="C102" s="943">
        <f t="shared" si="5"/>
        <v>38980.12</v>
      </c>
      <c r="D102" s="1136">
        <f t="shared" si="7"/>
        <v>38392.48</v>
      </c>
      <c r="E102" s="938"/>
      <c r="F102" s="1135" t="s">
        <v>2302</v>
      </c>
      <c r="G102" s="954">
        <v>59944</v>
      </c>
      <c r="H102" s="943">
        <f t="shared" si="4"/>
        <v>59644.28</v>
      </c>
      <c r="I102" s="1136">
        <f t="shared" si="6"/>
        <v>58745.12</v>
      </c>
    </row>
    <row r="103" spans="1:9" ht="18" customHeight="1">
      <c r="A103" s="1135" t="s">
        <v>1272</v>
      </c>
      <c r="B103" s="954">
        <v>39176</v>
      </c>
      <c r="C103" s="943">
        <f t="shared" si="5"/>
        <v>38980.12</v>
      </c>
      <c r="D103" s="1136">
        <f t="shared" si="7"/>
        <v>38392.48</v>
      </c>
      <c r="E103" s="938"/>
      <c r="F103" s="1135" t="s">
        <v>2303</v>
      </c>
      <c r="G103" s="947">
        <v>60357</v>
      </c>
      <c r="H103" s="943">
        <f t="shared" si="4"/>
        <v>60055.215</v>
      </c>
      <c r="I103" s="1136">
        <f t="shared" si="6"/>
        <v>59149.86</v>
      </c>
    </row>
    <row r="104" spans="1:9" ht="18" customHeight="1">
      <c r="A104" s="1135" t="s">
        <v>1273</v>
      </c>
      <c r="B104" s="942">
        <v>39235</v>
      </c>
      <c r="C104" s="943">
        <f t="shared" si="5"/>
        <v>39038.825</v>
      </c>
      <c r="D104" s="1136">
        <f t="shared" si="7"/>
        <v>38450.3</v>
      </c>
      <c r="E104" s="938"/>
      <c r="F104" s="1135" t="s">
        <v>2304</v>
      </c>
      <c r="G104" s="947">
        <v>63779</v>
      </c>
      <c r="H104" s="943">
        <f t="shared" si="4"/>
        <v>63460.105</v>
      </c>
      <c r="I104" s="1136">
        <f t="shared" si="6"/>
        <v>62503.42</v>
      </c>
    </row>
    <row r="105" spans="1:9" ht="18" customHeight="1">
      <c r="A105" s="1135" t="s">
        <v>1274</v>
      </c>
      <c r="B105" s="954">
        <v>42303</v>
      </c>
      <c r="C105" s="943">
        <f t="shared" si="5"/>
        <v>42091.485</v>
      </c>
      <c r="D105" s="1136">
        <f t="shared" si="7"/>
        <v>41456.94</v>
      </c>
      <c r="E105" s="938"/>
      <c r="F105" s="1135" t="s">
        <v>2305</v>
      </c>
      <c r="G105" s="954">
        <v>60357</v>
      </c>
      <c r="H105" s="943">
        <f t="shared" si="4"/>
        <v>60055.215</v>
      </c>
      <c r="I105" s="1136">
        <f t="shared" si="6"/>
        <v>59149.86</v>
      </c>
    </row>
    <row r="106" spans="1:9" ht="18" customHeight="1">
      <c r="A106" s="1135" t="s">
        <v>1275</v>
      </c>
      <c r="B106" s="942">
        <v>44014</v>
      </c>
      <c r="C106" s="943">
        <f t="shared" si="5"/>
        <v>43793.93</v>
      </c>
      <c r="D106" s="1136">
        <f t="shared" si="7"/>
        <v>43133.72</v>
      </c>
      <c r="E106" s="955"/>
      <c r="F106" s="1135" t="s">
        <v>2306</v>
      </c>
      <c r="G106" s="954">
        <v>68440</v>
      </c>
      <c r="H106" s="943">
        <f t="shared" si="4"/>
        <v>68097.8</v>
      </c>
      <c r="I106" s="1136">
        <f t="shared" si="6"/>
        <v>67071.2</v>
      </c>
    </row>
    <row r="107" spans="1:9" ht="18" customHeight="1">
      <c r="A107" s="1135" t="s">
        <v>1276</v>
      </c>
      <c r="B107" s="954">
        <v>50445</v>
      </c>
      <c r="C107" s="943">
        <f t="shared" si="5"/>
        <v>50192.775</v>
      </c>
      <c r="D107" s="1136">
        <f t="shared" si="7"/>
        <v>49436.1</v>
      </c>
      <c r="E107" s="955"/>
      <c r="F107" s="1135" t="s">
        <v>2307</v>
      </c>
      <c r="G107" s="954">
        <v>70033</v>
      </c>
      <c r="H107" s="943">
        <f t="shared" si="4"/>
        <v>69682.835</v>
      </c>
      <c r="I107" s="1136">
        <f t="shared" si="6"/>
        <v>68632.34</v>
      </c>
    </row>
    <row r="108" spans="1:9" ht="18" customHeight="1">
      <c r="A108" s="1135" t="s">
        <v>1277</v>
      </c>
      <c r="B108" s="954">
        <v>38999</v>
      </c>
      <c r="C108" s="943">
        <f t="shared" si="5"/>
        <v>38804.005</v>
      </c>
      <c r="D108" s="1136">
        <f t="shared" si="7"/>
        <v>38219.02</v>
      </c>
      <c r="E108" s="955"/>
      <c r="F108" s="1135" t="s">
        <v>2308</v>
      </c>
      <c r="G108" s="947">
        <v>80240</v>
      </c>
      <c r="H108" s="943">
        <f t="shared" si="4"/>
        <v>79838.8</v>
      </c>
      <c r="I108" s="1136">
        <f t="shared" si="6"/>
        <v>78635.2</v>
      </c>
    </row>
    <row r="109" spans="1:9" ht="18" customHeight="1">
      <c r="A109" s="1135" t="s">
        <v>1278</v>
      </c>
      <c r="B109" s="954">
        <v>39707</v>
      </c>
      <c r="C109" s="943">
        <f t="shared" si="5"/>
        <v>39508.465</v>
      </c>
      <c r="D109" s="1136">
        <f t="shared" si="7"/>
        <v>38912.86</v>
      </c>
      <c r="E109" s="955"/>
      <c r="F109" s="1135" t="s">
        <v>2309</v>
      </c>
      <c r="G109" s="954">
        <v>80240</v>
      </c>
      <c r="H109" s="943">
        <f t="shared" si="4"/>
        <v>79838.8</v>
      </c>
      <c r="I109" s="1136">
        <f t="shared" si="6"/>
        <v>78635.2</v>
      </c>
    </row>
    <row r="110" spans="1:9" ht="18" customHeight="1">
      <c r="A110" s="1135" t="s">
        <v>1279</v>
      </c>
      <c r="B110" s="954">
        <v>40179</v>
      </c>
      <c r="C110" s="943">
        <f t="shared" si="5"/>
        <v>39978.105</v>
      </c>
      <c r="D110" s="1136">
        <f t="shared" si="7"/>
        <v>39375.42</v>
      </c>
      <c r="E110" s="955"/>
      <c r="F110" s="1135" t="s">
        <v>2310</v>
      </c>
      <c r="G110" s="947">
        <v>84724</v>
      </c>
      <c r="H110" s="943">
        <f t="shared" si="4"/>
        <v>84300.38</v>
      </c>
      <c r="I110" s="1136">
        <f t="shared" si="6"/>
        <v>83029.52</v>
      </c>
    </row>
    <row r="111" spans="1:9" ht="18" customHeight="1">
      <c r="A111" s="1135" t="s">
        <v>1280</v>
      </c>
      <c r="B111" s="942">
        <v>43070</v>
      </c>
      <c r="C111" s="943">
        <f t="shared" si="5"/>
        <v>42854.65</v>
      </c>
      <c r="D111" s="1136">
        <f t="shared" si="7"/>
        <v>42208.6</v>
      </c>
      <c r="E111" s="955"/>
      <c r="F111" s="1135" t="s">
        <v>2311</v>
      </c>
      <c r="G111" s="954">
        <v>80240</v>
      </c>
      <c r="H111" s="943">
        <f t="shared" si="4"/>
        <v>79838.8</v>
      </c>
      <c r="I111" s="1136">
        <f t="shared" si="6"/>
        <v>78635.2</v>
      </c>
    </row>
    <row r="112" spans="1:9" ht="18" customHeight="1">
      <c r="A112" s="1135" t="s">
        <v>1282</v>
      </c>
      <c r="B112" s="954">
        <v>43955</v>
      </c>
      <c r="C112" s="943">
        <f t="shared" si="5"/>
        <v>43735.225</v>
      </c>
      <c r="D112" s="1136">
        <f t="shared" si="7"/>
        <v>43075.9</v>
      </c>
      <c r="E112" s="955"/>
      <c r="F112" s="987" t="s">
        <v>1281</v>
      </c>
      <c r="G112" s="947">
        <v>82423</v>
      </c>
      <c r="H112" s="943">
        <f t="shared" si="4"/>
        <v>82010.885</v>
      </c>
      <c r="I112" s="1136">
        <f t="shared" si="6"/>
        <v>80774.54</v>
      </c>
    </row>
    <row r="113" spans="1:9" ht="18" customHeight="1">
      <c r="A113" s="1135" t="s">
        <v>1284</v>
      </c>
      <c r="B113" s="954">
        <v>46020</v>
      </c>
      <c r="C113" s="943">
        <f t="shared" si="5"/>
        <v>45789.9</v>
      </c>
      <c r="D113" s="1136">
        <f t="shared" si="7"/>
        <v>45099.6</v>
      </c>
      <c r="E113" s="955"/>
      <c r="F113" s="987" t="s">
        <v>1283</v>
      </c>
      <c r="G113" s="947">
        <v>87025</v>
      </c>
      <c r="H113" s="943">
        <f t="shared" si="4"/>
        <v>86589.875</v>
      </c>
      <c r="I113" s="1136">
        <f t="shared" si="6"/>
        <v>85284.5</v>
      </c>
    </row>
    <row r="114" spans="1:9" ht="18" customHeight="1">
      <c r="A114" s="1135" t="s">
        <v>1286</v>
      </c>
      <c r="B114" s="954">
        <v>52923</v>
      </c>
      <c r="C114" s="943">
        <f t="shared" si="5"/>
        <v>52658.385</v>
      </c>
      <c r="D114" s="1136">
        <f t="shared" si="7"/>
        <v>51864.54</v>
      </c>
      <c r="E114" s="955"/>
      <c r="F114" s="987" t="s">
        <v>1285</v>
      </c>
      <c r="G114" s="954">
        <v>82423</v>
      </c>
      <c r="H114" s="943">
        <f t="shared" si="4"/>
        <v>82010.885</v>
      </c>
      <c r="I114" s="1136">
        <f t="shared" si="6"/>
        <v>80774.54</v>
      </c>
    </row>
    <row r="115" spans="1:9" ht="18" customHeight="1">
      <c r="A115" s="1135" t="s">
        <v>1288</v>
      </c>
      <c r="B115" s="954">
        <v>57112</v>
      </c>
      <c r="C115" s="943">
        <f t="shared" si="5"/>
        <v>56826.44</v>
      </c>
      <c r="D115" s="1136">
        <f t="shared" si="7"/>
        <v>55969.76</v>
      </c>
      <c r="E115" s="955"/>
      <c r="F115" s="987" t="s">
        <v>1287</v>
      </c>
      <c r="G115" s="954">
        <v>83544</v>
      </c>
      <c r="H115" s="943">
        <f t="shared" si="4"/>
        <v>83126.28</v>
      </c>
      <c r="I115" s="1136">
        <f t="shared" si="6"/>
        <v>81873.12</v>
      </c>
    </row>
    <row r="116" spans="1:9" ht="18" customHeight="1">
      <c r="A116" s="1135" t="s">
        <v>1289</v>
      </c>
      <c r="B116" s="947">
        <v>28910</v>
      </c>
      <c r="C116" s="943">
        <f t="shared" si="5"/>
        <v>28765.45</v>
      </c>
      <c r="D116" s="1136">
        <f t="shared" si="7"/>
        <v>28331.8</v>
      </c>
      <c r="E116" s="955"/>
      <c r="F116" s="1135" t="s">
        <v>2312</v>
      </c>
      <c r="G116" s="954">
        <v>84606</v>
      </c>
      <c r="H116" s="943">
        <f t="shared" si="4"/>
        <v>84182.97</v>
      </c>
      <c r="I116" s="1136">
        <f t="shared" si="6"/>
        <v>82913.88</v>
      </c>
    </row>
    <row r="117" spans="1:9" ht="18" customHeight="1">
      <c r="A117" s="1135" t="s">
        <v>1290</v>
      </c>
      <c r="B117" s="942">
        <v>28910</v>
      </c>
      <c r="C117" s="943">
        <f t="shared" si="5"/>
        <v>28765.45</v>
      </c>
      <c r="D117" s="1136">
        <f t="shared" si="7"/>
        <v>28331.8</v>
      </c>
      <c r="E117" s="955"/>
      <c r="F117" s="1135" t="s">
        <v>2313</v>
      </c>
      <c r="G117" s="947">
        <v>84606</v>
      </c>
      <c r="H117" s="943">
        <f t="shared" si="4"/>
        <v>84182.97</v>
      </c>
      <c r="I117" s="1136">
        <f t="shared" si="6"/>
        <v>82913.88</v>
      </c>
    </row>
    <row r="118" spans="1:9" ht="18" customHeight="1">
      <c r="A118" s="1135" t="s">
        <v>1291</v>
      </c>
      <c r="B118" s="954">
        <v>31329</v>
      </c>
      <c r="C118" s="943">
        <f t="shared" si="5"/>
        <v>31172.355</v>
      </c>
      <c r="D118" s="1136">
        <f t="shared" si="7"/>
        <v>30702.42</v>
      </c>
      <c r="E118" s="955"/>
      <c r="F118" s="1135" t="s">
        <v>2314</v>
      </c>
      <c r="G118" s="947">
        <v>89090</v>
      </c>
      <c r="H118" s="943">
        <f t="shared" si="4"/>
        <v>88644.55</v>
      </c>
      <c r="I118" s="1136" t="s">
        <v>365</v>
      </c>
    </row>
    <row r="119" spans="1:9" ht="18" customHeight="1">
      <c r="A119" s="1135" t="s">
        <v>618</v>
      </c>
      <c r="B119" s="947">
        <v>31329</v>
      </c>
      <c r="C119" s="943">
        <f t="shared" si="5"/>
        <v>31172.355</v>
      </c>
      <c r="D119" s="1136">
        <f t="shared" si="7"/>
        <v>30702.42</v>
      </c>
      <c r="E119" s="955"/>
      <c r="F119" s="987" t="s">
        <v>1292</v>
      </c>
      <c r="G119" s="947">
        <v>90034</v>
      </c>
      <c r="H119" s="943">
        <f t="shared" si="4"/>
        <v>89583.83</v>
      </c>
      <c r="I119" s="1136">
        <f t="shared" si="6"/>
        <v>88233.32</v>
      </c>
    </row>
    <row r="120" spans="1:9" ht="18" customHeight="1">
      <c r="A120" s="1135" t="s">
        <v>1294</v>
      </c>
      <c r="B120" s="942">
        <v>31329</v>
      </c>
      <c r="C120" s="943">
        <f t="shared" si="5"/>
        <v>31172.355</v>
      </c>
      <c r="D120" s="1136">
        <f t="shared" si="7"/>
        <v>30702.42</v>
      </c>
      <c r="E120" s="955"/>
      <c r="F120" s="987" t="s">
        <v>1293</v>
      </c>
      <c r="G120" s="947">
        <v>98648</v>
      </c>
      <c r="H120" s="943">
        <f t="shared" si="4"/>
        <v>98154.76</v>
      </c>
      <c r="I120" s="1136">
        <f t="shared" si="6"/>
        <v>96675.04</v>
      </c>
    </row>
    <row r="121" spans="1:9" ht="18" customHeight="1">
      <c r="A121" s="1135" t="s">
        <v>1295</v>
      </c>
      <c r="B121" s="947">
        <v>33807</v>
      </c>
      <c r="C121" s="943">
        <f t="shared" si="5"/>
        <v>33637.965</v>
      </c>
      <c r="D121" s="1136">
        <f t="shared" si="7"/>
        <v>33130.86</v>
      </c>
      <c r="E121" s="955"/>
      <c r="F121" s="1135" t="s">
        <v>2315</v>
      </c>
      <c r="G121" s="954">
        <v>90034</v>
      </c>
      <c r="H121" s="943">
        <f t="shared" si="4"/>
        <v>89583.83</v>
      </c>
      <c r="I121" s="1136">
        <f t="shared" si="6"/>
        <v>88233.32</v>
      </c>
    </row>
    <row r="122" spans="1:9" ht="18" customHeight="1">
      <c r="A122" s="1135" t="s">
        <v>1296</v>
      </c>
      <c r="B122" s="954">
        <v>33807</v>
      </c>
      <c r="C122" s="943">
        <f t="shared" si="5"/>
        <v>33637.965</v>
      </c>
      <c r="D122" s="1136">
        <f t="shared" si="7"/>
        <v>33130.86</v>
      </c>
      <c r="E122" s="955"/>
      <c r="F122" s="1135" t="s">
        <v>2316</v>
      </c>
      <c r="G122" s="954">
        <v>101657</v>
      </c>
      <c r="H122" s="943">
        <f t="shared" si="4"/>
        <v>101148.715</v>
      </c>
      <c r="I122" s="1136">
        <f t="shared" si="6"/>
        <v>99623.86</v>
      </c>
    </row>
    <row r="123" spans="1:9" ht="18" customHeight="1">
      <c r="A123" s="1135" t="s">
        <v>1297</v>
      </c>
      <c r="B123" s="954">
        <v>35164</v>
      </c>
      <c r="C123" s="943">
        <f t="shared" si="5"/>
        <v>34988.18</v>
      </c>
      <c r="D123" s="1136">
        <f t="shared" si="7"/>
        <v>34460.72</v>
      </c>
      <c r="E123" s="955"/>
      <c r="F123" s="1135" t="s">
        <v>2317</v>
      </c>
      <c r="G123" s="947">
        <v>101893</v>
      </c>
      <c r="H123" s="943">
        <f t="shared" si="4"/>
        <v>101383.535</v>
      </c>
      <c r="I123" s="1136">
        <f t="shared" si="6"/>
        <v>99855.14</v>
      </c>
    </row>
    <row r="124" spans="1:9" ht="18" customHeight="1">
      <c r="A124" s="1135" t="s">
        <v>619</v>
      </c>
      <c r="B124" s="947">
        <v>37524</v>
      </c>
      <c r="C124" s="943">
        <f t="shared" si="5"/>
        <v>37336.38</v>
      </c>
      <c r="D124" s="1136">
        <f t="shared" si="7"/>
        <v>36773.52</v>
      </c>
      <c r="E124" s="955"/>
      <c r="F124" s="1135" t="s">
        <v>2318</v>
      </c>
      <c r="G124" s="947">
        <v>108324</v>
      </c>
      <c r="H124" s="943">
        <f t="shared" si="4"/>
        <v>107782.38</v>
      </c>
      <c r="I124" s="1136">
        <f t="shared" si="6"/>
        <v>106157.52</v>
      </c>
    </row>
    <row r="125" spans="1:9" ht="18" customHeight="1">
      <c r="A125" s="1135" t="s">
        <v>1298</v>
      </c>
      <c r="B125" s="954">
        <v>37524</v>
      </c>
      <c r="C125" s="943">
        <f t="shared" si="5"/>
        <v>37336.38</v>
      </c>
      <c r="D125" s="1136">
        <f t="shared" si="7"/>
        <v>36773.52</v>
      </c>
      <c r="E125" s="955"/>
      <c r="F125" s="1135" t="s">
        <v>2319</v>
      </c>
      <c r="G125" s="954">
        <v>101893</v>
      </c>
      <c r="H125" s="943">
        <f t="shared" si="4"/>
        <v>101383.535</v>
      </c>
      <c r="I125" s="1136">
        <f t="shared" si="6"/>
        <v>99855.14</v>
      </c>
    </row>
    <row r="126" spans="1:9" ht="18" customHeight="1">
      <c r="A126" s="1135" t="s">
        <v>1299</v>
      </c>
      <c r="B126" s="954">
        <v>37878</v>
      </c>
      <c r="C126" s="943">
        <f t="shared" si="5"/>
        <v>37688.61</v>
      </c>
      <c r="D126" s="1136">
        <f t="shared" si="7"/>
        <v>37120.44</v>
      </c>
      <c r="E126" s="955"/>
      <c r="F126" s="1135" t="s">
        <v>2320</v>
      </c>
      <c r="G126" s="947">
        <v>148326</v>
      </c>
      <c r="H126" s="943">
        <f t="shared" si="4"/>
        <v>147584.37</v>
      </c>
      <c r="I126" s="1136" t="s">
        <v>365</v>
      </c>
    </row>
    <row r="127" spans="1:9" ht="18" customHeight="1">
      <c r="A127" s="1135" t="s">
        <v>1300</v>
      </c>
      <c r="B127" s="947">
        <v>37878</v>
      </c>
      <c r="C127" s="943">
        <f t="shared" si="5"/>
        <v>37688.61</v>
      </c>
      <c r="D127" s="1136">
        <f t="shared" si="7"/>
        <v>37120.44</v>
      </c>
      <c r="E127" s="955"/>
      <c r="F127" s="1135" t="s">
        <v>2321</v>
      </c>
      <c r="G127" s="947">
        <v>157058</v>
      </c>
      <c r="H127" s="943">
        <f t="shared" si="4"/>
        <v>156272.71</v>
      </c>
      <c r="I127" s="1136">
        <f t="shared" si="6"/>
        <v>153916.84</v>
      </c>
    </row>
    <row r="128" spans="1:9" ht="18" customHeight="1">
      <c r="A128" s="1135" t="s">
        <v>1301</v>
      </c>
      <c r="B128" s="954">
        <v>37878</v>
      </c>
      <c r="C128" s="943">
        <f t="shared" si="5"/>
        <v>37688.61</v>
      </c>
      <c r="D128" s="1136">
        <f t="shared" si="7"/>
        <v>37120.44</v>
      </c>
      <c r="E128" s="955"/>
      <c r="F128" s="1135" t="s">
        <v>2322</v>
      </c>
      <c r="G128" s="954">
        <v>148326</v>
      </c>
      <c r="H128" s="943">
        <f t="shared" si="4"/>
        <v>147584.37</v>
      </c>
      <c r="I128" s="1136">
        <f t="shared" si="6"/>
        <v>145359.48</v>
      </c>
    </row>
    <row r="129" spans="1:9" ht="18" customHeight="1">
      <c r="A129" s="1135" t="s">
        <v>1303</v>
      </c>
      <c r="B129" s="947">
        <v>53513</v>
      </c>
      <c r="C129" s="943">
        <f t="shared" si="5"/>
        <v>53245.435</v>
      </c>
      <c r="D129" s="1136">
        <f t="shared" si="7"/>
        <v>52442.74</v>
      </c>
      <c r="E129" s="955"/>
      <c r="F129" s="987" t="s">
        <v>1302</v>
      </c>
      <c r="G129" s="947">
        <v>194582</v>
      </c>
      <c r="H129" s="943">
        <f t="shared" si="4"/>
        <v>193609.09</v>
      </c>
      <c r="I129" s="1136">
        <f t="shared" si="6"/>
        <v>190690.36</v>
      </c>
    </row>
    <row r="130" spans="1:9" ht="18" customHeight="1">
      <c r="A130" s="1135" t="s">
        <v>1305</v>
      </c>
      <c r="B130" s="954">
        <v>29205</v>
      </c>
      <c r="C130" s="943">
        <f t="shared" si="5"/>
        <v>29058.975</v>
      </c>
      <c r="D130" s="1136">
        <f t="shared" si="7"/>
        <v>28620.9</v>
      </c>
      <c r="E130" s="955"/>
      <c r="F130" s="987" t="s">
        <v>1304</v>
      </c>
      <c r="G130" s="954">
        <v>194582</v>
      </c>
      <c r="H130" s="943">
        <f t="shared" si="4"/>
        <v>193609.09</v>
      </c>
      <c r="I130" s="1136">
        <f t="shared" si="6"/>
        <v>190690.36</v>
      </c>
    </row>
    <row r="131" spans="1:9" ht="18" customHeight="1">
      <c r="A131" s="1135" t="s">
        <v>1307</v>
      </c>
      <c r="B131" s="954">
        <v>29205</v>
      </c>
      <c r="C131" s="943">
        <f t="shared" si="5"/>
        <v>29058.975</v>
      </c>
      <c r="D131" s="1136">
        <f t="shared" si="7"/>
        <v>28620.9</v>
      </c>
      <c r="E131" s="955"/>
      <c r="F131" s="987" t="s">
        <v>1306</v>
      </c>
      <c r="G131" s="947">
        <v>205615</v>
      </c>
      <c r="H131" s="943">
        <f t="shared" si="4"/>
        <v>204586.925</v>
      </c>
      <c r="I131" s="1136">
        <f t="shared" si="6"/>
        <v>201502.7</v>
      </c>
    </row>
    <row r="132" spans="1:9" ht="18" customHeight="1">
      <c r="A132" s="1135" t="s">
        <v>1309</v>
      </c>
      <c r="B132" s="954">
        <v>31270</v>
      </c>
      <c r="C132" s="943">
        <f t="shared" si="5"/>
        <v>31113.65</v>
      </c>
      <c r="D132" s="1136">
        <f t="shared" si="7"/>
        <v>30644.6</v>
      </c>
      <c r="E132" s="955"/>
      <c r="F132" s="987" t="s">
        <v>1308</v>
      </c>
      <c r="G132" s="947">
        <v>237003</v>
      </c>
      <c r="H132" s="943">
        <f t="shared" si="4"/>
        <v>235817.985</v>
      </c>
      <c r="I132" s="1136">
        <f t="shared" si="6"/>
        <v>232262.94</v>
      </c>
    </row>
    <row r="133" spans="1:9" ht="18" customHeight="1">
      <c r="A133" s="1135" t="s">
        <v>1311</v>
      </c>
      <c r="B133" s="954">
        <v>27612</v>
      </c>
      <c r="C133" s="943">
        <f t="shared" si="5"/>
        <v>27473.94</v>
      </c>
      <c r="D133" s="1136">
        <f t="shared" si="7"/>
        <v>27059.76</v>
      </c>
      <c r="E133" s="955"/>
      <c r="F133" s="987" t="s">
        <v>1310</v>
      </c>
      <c r="G133" s="947">
        <v>250160</v>
      </c>
      <c r="H133" s="943">
        <f t="shared" si="4"/>
        <v>248909.2</v>
      </c>
      <c r="I133" s="1136">
        <f t="shared" si="6"/>
        <v>245156.8</v>
      </c>
    </row>
    <row r="134" spans="1:9" ht="18" customHeight="1">
      <c r="A134" s="1135" t="s">
        <v>1313</v>
      </c>
      <c r="B134" s="942">
        <v>27730</v>
      </c>
      <c r="C134" s="943">
        <f t="shared" si="5"/>
        <v>27591.35</v>
      </c>
      <c r="D134" s="1136">
        <f t="shared" si="7"/>
        <v>27175.4</v>
      </c>
      <c r="E134" s="955"/>
      <c r="F134" s="987" t="s">
        <v>1312</v>
      </c>
      <c r="G134" s="954">
        <v>237003</v>
      </c>
      <c r="H134" s="943" t="s">
        <v>1315</v>
      </c>
      <c r="I134" s="1139" t="s">
        <v>1315</v>
      </c>
    </row>
    <row r="135" spans="1:9" ht="18" customHeight="1">
      <c r="A135" s="1135" t="s">
        <v>1316</v>
      </c>
      <c r="B135" s="942">
        <v>28556</v>
      </c>
      <c r="C135" s="943">
        <f t="shared" si="5"/>
        <v>28413.22</v>
      </c>
      <c r="D135" s="1136">
        <f t="shared" si="7"/>
        <v>27984.88</v>
      </c>
      <c r="E135" s="955"/>
      <c r="F135" s="987" t="s">
        <v>1314</v>
      </c>
      <c r="G135" s="950" t="s">
        <v>365</v>
      </c>
      <c r="H135" s="943" t="s">
        <v>1315</v>
      </c>
      <c r="I135" s="1139" t="s">
        <v>1315</v>
      </c>
    </row>
    <row r="136" spans="1:9" ht="18" customHeight="1">
      <c r="A136" s="1135" t="s">
        <v>1317</v>
      </c>
      <c r="B136" s="947">
        <v>28615</v>
      </c>
      <c r="C136" s="943">
        <f t="shared" si="5"/>
        <v>28471.925</v>
      </c>
      <c r="D136" s="1136">
        <f t="shared" si="7"/>
        <v>28042.7</v>
      </c>
      <c r="E136" s="955"/>
      <c r="F136" s="987" t="s">
        <v>1096</v>
      </c>
      <c r="G136" s="950" t="s">
        <v>365</v>
      </c>
      <c r="H136" s="943" t="s">
        <v>1315</v>
      </c>
      <c r="I136" s="1139" t="s">
        <v>1315</v>
      </c>
    </row>
    <row r="137" spans="1:9" ht="18" customHeight="1">
      <c r="A137" s="1135" t="s">
        <v>1318</v>
      </c>
      <c r="B137" s="942">
        <v>28615</v>
      </c>
      <c r="C137" s="943">
        <f t="shared" si="5"/>
        <v>28471.925</v>
      </c>
      <c r="D137" s="1136">
        <f t="shared" si="7"/>
        <v>28042.7</v>
      </c>
      <c r="E137" s="955"/>
      <c r="F137" s="987" t="s">
        <v>1097</v>
      </c>
      <c r="G137" s="950" t="s">
        <v>365</v>
      </c>
      <c r="H137" s="943" t="s">
        <v>1315</v>
      </c>
      <c r="I137" s="1139" t="s">
        <v>1315</v>
      </c>
    </row>
    <row r="138" spans="1:9" ht="18" customHeight="1">
      <c r="A138" s="1135" t="s">
        <v>1320</v>
      </c>
      <c r="B138" s="942">
        <v>28674</v>
      </c>
      <c r="C138" s="943">
        <f t="shared" si="5"/>
        <v>28530.63</v>
      </c>
      <c r="D138" s="1136">
        <f t="shared" si="7"/>
        <v>28100.52</v>
      </c>
      <c r="E138" s="955"/>
      <c r="F138" s="987" t="s">
        <v>1319</v>
      </c>
      <c r="G138" s="950" t="s">
        <v>365</v>
      </c>
      <c r="H138" s="943" t="s">
        <v>1315</v>
      </c>
      <c r="I138" s="1139" t="s">
        <v>1315</v>
      </c>
    </row>
    <row r="139" spans="1:9" ht="18" customHeight="1">
      <c r="A139" s="1135" t="s">
        <v>1322</v>
      </c>
      <c r="B139" s="956">
        <v>28792</v>
      </c>
      <c r="C139" s="943">
        <f t="shared" si="5"/>
        <v>28648.04</v>
      </c>
      <c r="D139" s="1136">
        <f t="shared" si="7"/>
        <v>28216.16</v>
      </c>
      <c r="E139" s="955"/>
      <c r="F139" s="987" t="s">
        <v>1321</v>
      </c>
      <c r="G139" s="950" t="s">
        <v>365</v>
      </c>
      <c r="H139" s="943" t="s">
        <v>1315</v>
      </c>
      <c r="I139" s="1139" t="s">
        <v>1315</v>
      </c>
    </row>
    <row r="140" spans="1:9" ht="18" customHeight="1">
      <c r="A140" s="1135" t="s">
        <v>136</v>
      </c>
      <c r="B140" s="947">
        <v>29205</v>
      </c>
      <c r="C140" s="943">
        <f t="shared" si="5"/>
        <v>29058.975</v>
      </c>
      <c r="D140" s="1136">
        <f t="shared" si="7"/>
        <v>28620.9</v>
      </c>
      <c r="E140" s="955"/>
      <c r="F140" s="987" t="s">
        <v>1323</v>
      </c>
      <c r="G140" s="950" t="s">
        <v>365</v>
      </c>
      <c r="H140" s="943" t="s">
        <v>1315</v>
      </c>
      <c r="I140" s="1139" t="s">
        <v>1315</v>
      </c>
    </row>
    <row r="141" spans="1:9" ht="18" customHeight="1">
      <c r="A141" s="1135" t="s">
        <v>1325</v>
      </c>
      <c r="B141" s="956">
        <v>29205</v>
      </c>
      <c r="C141" s="943">
        <f t="shared" si="5"/>
        <v>29058.975</v>
      </c>
      <c r="D141" s="1136">
        <f t="shared" si="7"/>
        <v>28620.9</v>
      </c>
      <c r="E141" s="955"/>
      <c r="F141" s="987" t="s">
        <v>1324</v>
      </c>
      <c r="G141" s="950" t="s">
        <v>365</v>
      </c>
      <c r="H141" s="943" t="e">
        <f aca="true" t="shared" si="8" ref="H141:H204">G141*99.5/100</f>
        <v>#VALUE!</v>
      </c>
      <c r="I141" s="1136" t="e">
        <f t="shared" si="6"/>
        <v>#VALUE!</v>
      </c>
    </row>
    <row r="142" spans="1:9" ht="18" customHeight="1">
      <c r="A142" s="1135" t="s">
        <v>1326</v>
      </c>
      <c r="B142" s="956">
        <v>29205</v>
      </c>
      <c r="C142" s="943">
        <f aca="true" t="shared" si="9" ref="C142:C205">B142*99.5/100</f>
        <v>29058.975</v>
      </c>
      <c r="D142" s="1136">
        <f t="shared" si="7"/>
        <v>28620.9</v>
      </c>
      <c r="E142" s="955"/>
      <c r="F142" s="1135" t="s">
        <v>2323</v>
      </c>
      <c r="G142" s="954">
        <v>51743</v>
      </c>
      <c r="H142" s="943">
        <f t="shared" si="8"/>
        <v>51484.285</v>
      </c>
      <c r="I142" s="1136">
        <f aca="true" t="shared" si="10" ref="I142:I205">G142*98/100</f>
        <v>50708.14</v>
      </c>
    </row>
    <row r="143" spans="1:9" ht="18" customHeight="1">
      <c r="A143" s="1135" t="s">
        <v>1327</v>
      </c>
      <c r="B143" s="947">
        <v>30562</v>
      </c>
      <c r="C143" s="943">
        <f t="shared" si="9"/>
        <v>30409.19</v>
      </c>
      <c r="D143" s="1136">
        <f aca="true" t="shared" si="11" ref="D143:D206">B143*98/100</f>
        <v>29950.76</v>
      </c>
      <c r="E143" s="955"/>
      <c r="F143" s="1135" t="s">
        <v>2324</v>
      </c>
      <c r="G143" s="954">
        <v>71626</v>
      </c>
      <c r="H143" s="943">
        <f t="shared" si="8"/>
        <v>71267.87</v>
      </c>
      <c r="I143" s="1136">
        <f t="shared" si="10"/>
        <v>70193.48</v>
      </c>
    </row>
    <row r="144" spans="1:9" ht="18" customHeight="1">
      <c r="A144" s="1135" t="s">
        <v>1328</v>
      </c>
      <c r="B144" s="956">
        <v>30562</v>
      </c>
      <c r="C144" s="943">
        <f t="shared" si="9"/>
        <v>30409.19</v>
      </c>
      <c r="D144" s="1136">
        <f t="shared" si="11"/>
        <v>29950.76</v>
      </c>
      <c r="E144" s="955"/>
      <c r="F144" s="1135" t="s">
        <v>2325</v>
      </c>
      <c r="G144" s="954">
        <v>72452</v>
      </c>
      <c r="H144" s="943">
        <f t="shared" si="8"/>
        <v>72089.74</v>
      </c>
      <c r="I144" s="1136" t="s">
        <v>365</v>
      </c>
    </row>
    <row r="145" spans="1:9" ht="18" customHeight="1">
      <c r="A145" s="1135" t="s">
        <v>1329</v>
      </c>
      <c r="B145" s="956">
        <v>31270</v>
      </c>
      <c r="C145" s="943">
        <f t="shared" si="9"/>
        <v>31113.65</v>
      </c>
      <c r="D145" s="1136">
        <f t="shared" si="11"/>
        <v>30644.6</v>
      </c>
      <c r="E145" s="955"/>
      <c r="F145" s="1135" t="s">
        <v>2326</v>
      </c>
      <c r="G145" s="954">
        <v>73632</v>
      </c>
      <c r="H145" s="943">
        <f t="shared" si="8"/>
        <v>73263.84</v>
      </c>
      <c r="I145" s="1136">
        <f t="shared" si="10"/>
        <v>72159.36</v>
      </c>
    </row>
    <row r="146" spans="1:9" ht="18" customHeight="1">
      <c r="A146" s="1135" t="s">
        <v>137</v>
      </c>
      <c r="B146" s="947">
        <v>31270</v>
      </c>
      <c r="C146" s="943">
        <f t="shared" si="9"/>
        <v>31113.65</v>
      </c>
      <c r="D146" s="1136">
        <f t="shared" si="11"/>
        <v>30644.6</v>
      </c>
      <c r="E146" s="955"/>
      <c r="F146" s="1135" t="s">
        <v>2327</v>
      </c>
      <c r="G146" s="947">
        <v>73632</v>
      </c>
      <c r="H146" s="943">
        <f t="shared" si="8"/>
        <v>73263.84</v>
      </c>
      <c r="I146" s="1136">
        <f t="shared" si="10"/>
        <v>72159.36</v>
      </c>
    </row>
    <row r="147" spans="1:9" ht="18" customHeight="1">
      <c r="A147" s="1135" t="s">
        <v>1330</v>
      </c>
      <c r="B147" s="942">
        <v>31270</v>
      </c>
      <c r="C147" s="943">
        <f t="shared" si="9"/>
        <v>31113.65</v>
      </c>
      <c r="D147" s="1136">
        <f t="shared" si="11"/>
        <v>30644.6</v>
      </c>
      <c r="E147" s="955"/>
      <c r="F147" s="1135" t="s">
        <v>2328</v>
      </c>
      <c r="G147" s="954">
        <v>77939</v>
      </c>
      <c r="H147" s="943">
        <f t="shared" si="8"/>
        <v>77549.305</v>
      </c>
      <c r="I147" s="1136">
        <f t="shared" si="10"/>
        <v>76380.22</v>
      </c>
    </row>
    <row r="148" spans="1:9" ht="18" customHeight="1">
      <c r="A148" s="1135" t="s">
        <v>1332</v>
      </c>
      <c r="B148" s="947">
        <v>33040</v>
      </c>
      <c r="C148" s="943">
        <f t="shared" si="9"/>
        <v>32874.8</v>
      </c>
      <c r="D148" s="1136">
        <f t="shared" si="11"/>
        <v>32379.2</v>
      </c>
      <c r="E148" s="955"/>
      <c r="F148" s="987" t="s">
        <v>1331</v>
      </c>
      <c r="G148" s="947">
        <v>77939</v>
      </c>
      <c r="H148" s="943">
        <f t="shared" si="8"/>
        <v>77549.305</v>
      </c>
      <c r="I148" s="1136">
        <f t="shared" si="10"/>
        <v>76380.22</v>
      </c>
    </row>
    <row r="149" spans="1:9" ht="18" customHeight="1">
      <c r="A149" s="1135" t="s">
        <v>1333</v>
      </c>
      <c r="B149" s="956">
        <v>33040</v>
      </c>
      <c r="C149" s="943">
        <f t="shared" si="9"/>
        <v>32874.8</v>
      </c>
      <c r="D149" s="1136">
        <f t="shared" si="11"/>
        <v>32379.2</v>
      </c>
      <c r="E149" s="955"/>
      <c r="F149" s="1135" t="s">
        <v>2329</v>
      </c>
      <c r="G149" s="954">
        <v>77939</v>
      </c>
      <c r="H149" s="943">
        <f t="shared" si="8"/>
        <v>77549.305</v>
      </c>
      <c r="I149" s="1136">
        <f t="shared" si="10"/>
        <v>76380.22</v>
      </c>
    </row>
    <row r="150" spans="1:9" ht="18" customHeight="1">
      <c r="A150" s="1135" t="s">
        <v>1334</v>
      </c>
      <c r="B150" s="942">
        <v>33866</v>
      </c>
      <c r="C150" s="943">
        <f t="shared" si="9"/>
        <v>33696.67</v>
      </c>
      <c r="D150" s="1136">
        <f t="shared" si="11"/>
        <v>33188.68</v>
      </c>
      <c r="E150" s="955"/>
      <c r="F150" s="1135" t="s">
        <v>2330</v>
      </c>
      <c r="G150" s="954">
        <v>79650</v>
      </c>
      <c r="H150" s="943">
        <f t="shared" si="8"/>
        <v>79251.75</v>
      </c>
      <c r="I150" s="1136">
        <f t="shared" si="10"/>
        <v>78057</v>
      </c>
    </row>
    <row r="151" spans="1:9" ht="18" customHeight="1">
      <c r="A151" s="1135" t="s">
        <v>1335</v>
      </c>
      <c r="B151" s="947">
        <v>35341</v>
      </c>
      <c r="C151" s="943">
        <f t="shared" si="9"/>
        <v>35164.295</v>
      </c>
      <c r="D151" s="1136">
        <f t="shared" si="11"/>
        <v>34634.18</v>
      </c>
      <c r="E151" s="955"/>
      <c r="F151" s="1135" t="s">
        <v>2331</v>
      </c>
      <c r="G151" s="954">
        <v>82305</v>
      </c>
      <c r="H151" s="943">
        <f t="shared" si="8"/>
        <v>81893.475</v>
      </c>
      <c r="I151" s="1136">
        <f t="shared" si="10"/>
        <v>80658.9</v>
      </c>
    </row>
    <row r="152" spans="1:9" ht="18" customHeight="1">
      <c r="A152" s="1135" t="s">
        <v>1336</v>
      </c>
      <c r="B152" s="942">
        <v>35341</v>
      </c>
      <c r="C152" s="943">
        <f t="shared" si="9"/>
        <v>35164.295</v>
      </c>
      <c r="D152" s="1136">
        <f t="shared" si="11"/>
        <v>34634.18</v>
      </c>
      <c r="E152" s="955"/>
      <c r="F152" s="1135" t="s">
        <v>2332</v>
      </c>
      <c r="G152" s="947">
        <v>84134</v>
      </c>
      <c r="H152" s="943">
        <f t="shared" si="8"/>
        <v>83713.33</v>
      </c>
      <c r="I152" s="1136" t="s">
        <v>365</v>
      </c>
    </row>
    <row r="153" spans="1:9" ht="18" customHeight="1">
      <c r="A153" s="1135" t="s">
        <v>1337</v>
      </c>
      <c r="B153" s="945">
        <v>36226</v>
      </c>
      <c r="C153" s="943">
        <f t="shared" si="9"/>
        <v>36044.87</v>
      </c>
      <c r="D153" s="1136">
        <f t="shared" si="11"/>
        <v>35501.48</v>
      </c>
      <c r="E153" s="955"/>
      <c r="F153" s="1135" t="s">
        <v>2333</v>
      </c>
      <c r="G153" s="954">
        <v>84134</v>
      </c>
      <c r="H153" s="943">
        <f t="shared" si="8"/>
        <v>83713.33</v>
      </c>
      <c r="I153" s="1136">
        <f t="shared" si="10"/>
        <v>82451.32</v>
      </c>
    </row>
    <row r="154" spans="1:9" ht="18" customHeight="1">
      <c r="A154" s="1135" t="s">
        <v>1338</v>
      </c>
      <c r="B154" s="945">
        <v>36226</v>
      </c>
      <c r="C154" s="943">
        <f t="shared" si="9"/>
        <v>36044.87</v>
      </c>
      <c r="D154" s="1136">
        <f t="shared" si="11"/>
        <v>35501.48</v>
      </c>
      <c r="E154" s="955"/>
      <c r="F154" s="1135" t="s">
        <v>2334</v>
      </c>
      <c r="G154" s="954">
        <v>90329</v>
      </c>
      <c r="H154" s="943">
        <f t="shared" si="8"/>
        <v>89877.355</v>
      </c>
      <c r="I154" s="1136">
        <f t="shared" si="10"/>
        <v>88522.42</v>
      </c>
    </row>
    <row r="155" spans="1:9" ht="18" customHeight="1">
      <c r="A155" s="1135" t="s">
        <v>1339</v>
      </c>
      <c r="B155" s="947">
        <v>36226</v>
      </c>
      <c r="C155" s="943">
        <f t="shared" si="9"/>
        <v>36044.87</v>
      </c>
      <c r="D155" s="1136">
        <f t="shared" si="11"/>
        <v>35501.48</v>
      </c>
      <c r="E155" s="955"/>
      <c r="F155" s="1135" t="s">
        <v>2335</v>
      </c>
      <c r="G155" s="954">
        <v>96111</v>
      </c>
      <c r="H155" s="943">
        <f t="shared" si="8"/>
        <v>95630.445</v>
      </c>
      <c r="I155" s="1136">
        <f t="shared" si="10"/>
        <v>94188.78</v>
      </c>
    </row>
    <row r="156" spans="1:9" ht="18" customHeight="1">
      <c r="A156" s="1135" t="s">
        <v>1341</v>
      </c>
      <c r="B156" s="945">
        <v>36639</v>
      </c>
      <c r="C156" s="943">
        <f t="shared" si="9"/>
        <v>36455.805</v>
      </c>
      <c r="D156" s="1136">
        <f t="shared" si="11"/>
        <v>35906.22</v>
      </c>
      <c r="E156" s="955"/>
      <c r="F156" s="987" t="s">
        <v>1340</v>
      </c>
      <c r="G156" s="947">
        <v>96111</v>
      </c>
      <c r="H156" s="943">
        <f t="shared" si="8"/>
        <v>95630.445</v>
      </c>
      <c r="I156" s="1136">
        <f t="shared" si="10"/>
        <v>94188.78</v>
      </c>
    </row>
    <row r="157" spans="1:9" ht="18" customHeight="1">
      <c r="A157" s="1135" t="s">
        <v>1342</v>
      </c>
      <c r="B157" s="945">
        <v>36698</v>
      </c>
      <c r="C157" s="943">
        <f t="shared" si="9"/>
        <v>36514.51</v>
      </c>
      <c r="D157" s="1136">
        <f t="shared" si="11"/>
        <v>35964.04</v>
      </c>
      <c r="E157" s="955"/>
      <c r="F157" s="1135" t="s">
        <v>2336</v>
      </c>
      <c r="G157" s="947">
        <v>108206</v>
      </c>
      <c r="H157" s="943">
        <f t="shared" si="8"/>
        <v>107664.97</v>
      </c>
      <c r="I157" s="1136">
        <f t="shared" si="10"/>
        <v>106041.88</v>
      </c>
    </row>
    <row r="158" spans="1:9" ht="18" customHeight="1">
      <c r="A158" s="1135" t="s">
        <v>1343</v>
      </c>
      <c r="B158" s="947">
        <v>36757</v>
      </c>
      <c r="C158" s="943">
        <f t="shared" si="9"/>
        <v>36573.215</v>
      </c>
      <c r="D158" s="1136">
        <f t="shared" si="11"/>
        <v>36021.86</v>
      </c>
      <c r="E158" s="955"/>
      <c r="F158" s="1135" t="s">
        <v>2337</v>
      </c>
      <c r="G158" s="954">
        <v>108206</v>
      </c>
      <c r="H158" s="943">
        <f t="shared" si="8"/>
        <v>107664.97</v>
      </c>
      <c r="I158" s="1136">
        <f t="shared" si="10"/>
        <v>106041.88</v>
      </c>
    </row>
    <row r="159" spans="1:9" ht="18" customHeight="1">
      <c r="A159" s="1135" t="s">
        <v>1344</v>
      </c>
      <c r="B159" s="945">
        <v>36757</v>
      </c>
      <c r="C159" s="943">
        <f t="shared" si="9"/>
        <v>36573.215</v>
      </c>
      <c r="D159" s="1136">
        <f t="shared" si="11"/>
        <v>36021.86</v>
      </c>
      <c r="E159" s="955"/>
      <c r="F159" s="1135" t="s">
        <v>2338</v>
      </c>
      <c r="G159" s="954">
        <v>113457</v>
      </c>
      <c r="H159" s="943">
        <f t="shared" si="8"/>
        <v>112889.715</v>
      </c>
      <c r="I159" s="1136">
        <f t="shared" si="10"/>
        <v>111187.86</v>
      </c>
    </row>
    <row r="160" spans="1:9" ht="18" customHeight="1">
      <c r="A160" s="1135" t="s">
        <v>1345</v>
      </c>
      <c r="B160" s="945">
        <v>38881</v>
      </c>
      <c r="C160" s="943">
        <f t="shared" si="9"/>
        <v>38686.595</v>
      </c>
      <c r="D160" s="1136">
        <f t="shared" si="11"/>
        <v>38103.38</v>
      </c>
      <c r="E160" s="955"/>
      <c r="F160" s="1135" t="s">
        <v>2339</v>
      </c>
      <c r="G160" s="947">
        <v>115876</v>
      </c>
      <c r="H160" s="943">
        <f t="shared" si="8"/>
        <v>115296.62</v>
      </c>
      <c r="I160" s="1136">
        <f t="shared" si="10"/>
        <v>113558.48</v>
      </c>
    </row>
    <row r="161" spans="1:9" ht="18" customHeight="1">
      <c r="A161" s="1135" t="s">
        <v>1346</v>
      </c>
      <c r="B161" s="947">
        <v>41654</v>
      </c>
      <c r="C161" s="943">
        <f t="shared" si="9"/>
        <v>41445.73</v>
      </c>
      <c r="D161" s="1136">
        <f t="shared" si="11"/>
        <v>40820.92</v>
      </c>
      <c r="E161" s="955"/>
      <c r="F161" s="1135" t="s">
        <v>2340</v>
      </c>
      <c r="G161" s="954">
        <v>115876</v>
      </c>
      <c r="H161" s="943">
        <f t="shared" si="8"/>
        <v>115296.62</v>
      </c>
      <c r="I161" s="1136">
        <f t="shared" si="10"/>
        <v>113558.48</v>
      </c>
    </row>
    <row r="162" spans="1:9" ht="18" customHeight="1">
      <c r="A162" s="1135" t="s">
        <v>1347</v>
      </c>
      <c r="B162" s="945">
        <v>41654</v>
      </c>
      <c r="C162" s="943">
        <f t="shared" si="9"/>
        <v>41445.73</v>
      </c>
      <c r="D162" s="1136">
        <f t="shared" si="11"/>
        <v>40820.92</v>
      </c>
      <c r="E162" s="955"/>
      <c r="F162" s="1135" t="s">
        <v>2341</v>
      </c>
      <c r="G162" s="954">
        <v>117528</v>
      </c>
      <c r="H162" s="943">
        <f t="shared" si="8"/>
        <v>116940.36</v>
      </c>
      <c r="I162" s="1136">
        <f t="shared" si="10"/>
        <v>115177.44</v>
      </c>
    </row>
    <row r="163" spans="1:9" ht="18" customHeight="1">
      <c r="A163" s="1135" t="s">
        <v>1348</v>
      </c>
      <c r="B163" s="945">
        <v>41713</v>
      </c>
      <c r="C163" s="943">
        <f t="shared" si="9"/>
        <v>41504.435</v>
      </c>
      <c r="D163" s="1136">
        <f t="shared" si="11"/>
        <v>40878.74</v>
      </c>
      <c r="E163" s="955"/>
      <c r="F163" s="987" t="s">
        <v>1098</v>
      </c>
      <c r="G163" s="947">
        <v>117528</v>
      </c>
      <c r="H163" s="943">
        <f t="shared" si="8"/>
        <v>116940.36</v>
      </c>
      <c r="I163" s="1136">
        <f t="shared" si="10"/>
        <v>115177.44</v>
      </c>
    </row>
    <row r="164" spans="1:9" ht="18" customHeight="1">
      <c r="A164" s="1135" t="s">
        <v>1350</v>
      </c>
      <c r="B164" s="947">
        <v>51271</v>
      </c>
      <c r="C164" s="943">
        <f t="shared" si="9"/>
        <v>51014.645</v>
      </c>
      <c r="D164" s="1136">
        <f t="shared" si="11"/>
        <v>50245.58</v>
      </c>
      <c r="E164" s="955"/>
      <c r="F164" s="987" t="s">
        <v>1349</v>
      </c>
      <c r="G164" s="947">
        <v>131334</v>
      </c>
      <c r="H164" s="943">
        <f t="shared" si="8"/>
        <v>130677.33</v>
      </c>
      <c r="I164" s="1136">
        <f t="shared" si="10"/>
        <v>128707.32</v>
      </c>
    </row>
    <row r="165" spans="1:9" ht="18" customHeight="1">
      <c r="A165" s="1135" t="s">
        <v>1352</v>
      </c>
      <c r="B165" s="945">
        <v>51271</v>
      </c>
      <c r="C165" s="943">
        <f t="shared" si="9"/>
        <v>51014.645</v>
      </c>
      <c r="D165" s="1136">
        <f t="shared" si="11"/>
        <v>50245.58</v>
      </c>
      <c r="E165" s="955"/>
      <c r="F165" s="987" t="s">
        <v>1351</v>
      </c>
      <c r="G165" s="954">
        <v>131334</v>
      </c>
      <c r="H165" s="943">
        <f t="shared" si="8"/>
        <v>130677.33</v>
      </c>
      <c r="I165" s="1136">
        <f t="shared" si="10"/>
        <v>128707.32</v>
      </c>
    </row>
    <row r="166" spans="1:9" ht="18" customHeight="1">
      <c r="A166" s="1135" t="s">
        <v>1353</v>
      </c>
      <c r="B166" s="945">
        <v>53218</v>
      </c>
      <c r="C166" s="943">
        <f t="shared" si="9"/>
        <v>52951.91</v>
      </c>
      <c r="D166" s="1136">
        <f t="shared" si="11"/>
        <v>52153.64</v>
      </c>
      <c r="E166" s="955"/>
      <c r="F166" s="1135" t="s">
        <v>2342</v>
      </c>
      <c r="G166" s="947">
        <v>138709</v>
      </c>
      <c r="H166" s="943">
        <f t="shared" si="8"/>
        <v>138015.455</v>
      </c>
      <c r="I166" s="1136">
        <f t="shared" si="10"/>
        <v>135934.82</v>
      </c>
    </row>
    <row r="167" spans="1:9" ht="18" customHeight="1">
      <c r="A167" s="987" t="s">
        <v>1354</v>
      </c>
      <c r="B167" s="947">
        <v>27730</v>
      </c>
      <c r="C167" s="943">
        <f t="shared" si="9"/>
        <v>27591.35</v>
      </c>
      <c r="D167" s="1136">
        <f t="shared" si="11"/>
        <v>27175.4</v>
      </c>
      <c r="E167" s="955"/>
      <c r="F167" s="1135" t="s">
        <v>2343</v>
      </c>
      <c r="G167" s="954">
        <v>138709</v>
      </c>
      <c r="H167" s="943">
        <f t="shared" si="8"/>
        <v>138015.455</v>
      </c>
      <c r="I167" s="1136">
        <f t="shared" si="10"/>
        <v>135934.82</v>
      </c>
    </row>
    <row r="168" spans="1:9" ht="18" customHeight="1">
      <c r="A168" s="987" t="s">
        <v>1356</v>
      </c>
      <c r="B168" s="945">
        <v>27730</v>
      </c>
      <c r="C168" s="943">
        <f t="shared" si="9"/>
        <v>27591.35</v>
      </c>
      <c r="D168" s="1136">
        <f t="shared" si="11"/>
        <v>27175.4</v>
      </c>
      <c r="E168" s="955"/>
      <c r="F168" s="987" t="s">
        <v>1355</v>
      </c>
      <c r="G168" s="947">
        <v>155170</v>
      </c>
      <c r="H168" s="943">
        <f t="shared" si="8"/>
        <v>154394.15</v>
      </c>
      <c r="I168" s="1136">
        <f t="shared" si="10"/>
        <v>152066.6</v>
      </c>
    </row>
    <row r="169" spans="1:9" ht="18" customHeight="1">
      <c r="A169" s="987" t="s">
        <v>1358</v>
      </c>
      <c r="B169" s="947">
        <v>27848</v>
      </c>
      <c r="C169" s="943">
        <f t="shared" si="9"/>
        <v>27708.76</v>
      </c>
      <c r="D169" s="1136">
        <f t="shared" si="11"/>
        <v>27291.04</v>
      </c>
      <c r="E169" s="955"/>
      <c r="F169" s="987" t="s">
        <v>1357</v>
      </c>
      <c r="G169" s="954">
        <v>155170</v>
      </c>
      <c r="H169" s="943">
        <f t="shared" si="8"/>
        <v>154394.15</v>
      </c>
      <c r="I169" s="1136">
        <f t="shared" si="10"/>
        <v>152066.6</v>
      </c>
    </row>
    <row r="170" spans="1:9" ht="18" customHeight="1">
      <c r="A170" s="987" t="s">
        <v>1359</v>
      </c>
      <c r="B170" s="945">
        <v>27848</v>
      </c>
      <c r="C170" s="943">
        <f t="shared" si="9"/>
        <v>27708.76</v>
      </c>
      <c r="D170" s="1136">
        <f t="shared" si="11"/>
        <v>27291.04</v>
      </c>
      <c r="E170" s="955"/>
      <c r="F170" s="1135" t="s">
        <v>2344</v>
      </c>
      <c r="G170" s="954">
        <v>174345</v>
      </c>
      <c r="H170" s="943">
        <f t="shared" si="8"/>
        <v>173473.275</v>
      </c>
      <c r="I170" s="1136">
        <f t="shared" si="10"/>
        <v>170858.1</v>
      </c>
    </row>
    <row r="171" spans="1:9" ht="18" customHeight="1">
      <c r="A171" s="987" t="s">
        <v>1360</v>
      </c>
      <c r="B171" s="945">
        <v>27966</v>
      </c>
      <c r="C171" s="943">
        <f t="shared" si="9"/>
        <v>27826.17</v>
      </c>
      <c r="D171" s="1136">
        <f t="shared" si="11"/>
        <v>27406.68</v>
      </c>
      <c r="E171" s="955"/>
      <c r="F171" s="1135" t="s">
        <v>2345</v>
      </c>
      <c r="G171" s="947">
        <v>174345</v>
      </c>
      <c r="H171" s="943">
        <f t="shared" si="8"/>
        <v>173473.275</v>
      </c>
      <c r="I171" s="1136">
        <f t="shared" si="10"/>
        <v>170858.1</v>
      </c>
    </row>
    <row r="172" spans="1:9" ht="18" customHeight="1">
      <c r="A172" s="987" t="s">
        <v>1361</v>
      </c>
      <c r="B172" s="945">
        <v>28143</v>
      </c>
      <c r="C172" s="943">
        <f t="shared" si="9"/>
        <v>28002.285</v>
      </c>
      <c r="D172" s="1136">
        <f t="shared" si="11"/>
        <v>27580.14</v>
      </c>
      <c r="E172" s="955"/>
      <c r="F172" s="1135" t="s">
        <v>2346</v>
      </c>
      <c r="G172" s="954">
        <v>59590</v>
      </c>
      <c r="H172" s="943">
        <f t="shared" si="8"/>
        <v>59292.05</v>
      </c>
      <c r="I172" s="1136">
        <f t="shared" si="10"/>
        <v>58398.2</v>
      </c>
    </row>
    <row r="173" spans="1:9" ht="18" customHeight="1">
      <c r="A173" s="987" t="s">
        <v>1362</v>
      </c>
      <c r="B173" s="947">
        <v>28143</v>
      </c>
      <c r="C173" s="943">
        <f t="shared" si="9"/>
        <v>28002.285</v>
      </c>
      <c r="D173" s="1136">
        <f t="shared" si="11"/>
        <v>27580.14</v>
      </c>
      <c r="E173" s="955"/>
      <c r="F173" s="1135" t="s">
        <v>2347</v>
      </c>
      <c r="G173" s="954">
        <v>66434</v>
      </c>
      <c r="H173" s="943">
        <f t="shared" si="8"/>
        <v>66101.83</v>
      </c>
      <c r="I173" s="1136">
        <f t="shared" si="10"/>
        <v>65105.32</v>
      </c>
    </row>
    <row r="174" spans="1:9" ht="18" customHeight="1">
      <c r="A174" s="1135" t="s">
        <v>1363</v>
      </c>
      <c r="B174" s="947">
        <v>28497</v>
      </c>
      <c r="C174" s="943">
        <f t="shared" si="9"/>
        <v>28354.515</v>
      </c>
      <c r="D174" s="1136">
        <f t="shared" si="11"/>
        <v>27927.06</v>
      </c>
      <c r="E174" s="955"/>
      <c r="F174" s="1135" t="s">
        <v>2348</v>
      </c>
      <c r="G174" s="947">
        <v>73573</v>
      </c>
      <c r="H174" s="943">
        <f t="shared" si="8"/>
        <v>73205.135</v>
      </c>
      <c r="I174" s="1136">
        <f t="shared" si="10"/>
        <v>72101.54</v>
      </c>
    </row>
    <row r="175" spans="1:9" ht="18" customHeight="1">
      <c r="A175" s="1135" t="s">
        <v>1364</v>
      </c>
      <c r="B175" s="945">
        <v>28497</v>
      </c>
      <c r="C175" s="943">
        <f t="shared" si="9"/>
        <v>28354.515</v>
      </c>
      <c r="D175" s="1136">
        <f t="shared" si="11"/>
        <v>27927.06</v>
      </c>
      <c r="E175" s="955"/>
      <c r="F175" s="1135" t="s">
        <v>2349</v>
      </c>
      <c r="G175" s="947">
        <v>79532</v>
      </c>
      <c r="H175" s="943">
        <f t="shared" si="8"/>
        <v>79134.34</v>
      </c>
      <c r="I175" s="1136">
        <f t="shared" si="10"/>
        <v>77941.36</v>
      </c>
    </row>
    <row r="176" spans="1:9" ht="18" customHeight="1">
      <c r="A176" s="1135" t="s">
        <v>1365</v>
      </c>
      <c r="B176" s="945">
        <v>28910</v>
      </c>
      <c r="C176" s="943">
        <f t="shared" si="9"/>
        <v>28765.45</v>
      </c>
      <c r="D176" s="1136">
        <f t="shared" si="11"/>
        <v>28331.8</v>
      </c>
      <c r="E176" s="955"/>
      <c r="F176" s="1135" t="s">
        <v>2350</v>
      </c>
      <c r="G176" s="954">
        <v>79060</v>
      </c>
      <c r="H176" s="943">
        <f t="shared" si="8"/>
        <v>78664.7</v>
      </c>
      <c r="I176" s="1136">
        <f t="shared" si="10"/>
        <v>77478.8</v>
      </c>
    </row>
    <row r="177" spans="1:9" ht="18" customHeight="1">
      <c r="A177" s="987" t="s">
        <v>1366</v>
      </c>
      <c r="B177" s="947">
        <v>28910</v>
      </c>
      <c r="C177" s="943">
        <f t="shared" si="9"/>
        <v>28765.45</v>
      </c>
      <c r="D177" s="1136">
        <f t="shared" si="11"/>
        <v>28331.8</v>
      </c>
      <c r="E177" s="955"/>
      <c r="F177" s="1135" t="s">
        <v>2351</v>
      </c>
      <c r="G177" s="947">
        <v>80417</v>
      </c>
      <c r="H177" s="943">
        <f t="shared" si="8"/>
        <v>80014.915</v>
      </c>
      <c r="I177" s="1136">
        <f t="shared" si="10"/>
        <v>78808.66</v>
      </c>
    </row>
    <row r="178" spans="1:9" ht="18" customHeight="1">
      <c r="A178" s="987" t="s">
        <v>1367</v>
      </c>
      <c r="B178" s="950">
        <v>28910</v>
      </c>
      <c r="C178" s="943">
        <f t="shared" si="9"/>
        <v>28765.45</v>
      </c>
      <c r="D178" s="1136">
        <f t="shared" si="11"/>
        <v>28331.8</v>
      </c>
      <c r="E178" s="955"/>
      <c r="F178" s="1135" t="s">
        <v>2352</v>
      </c>
      <c r="G178" s="947">
        <v>86081</v>
      </c>
      <c r="H178" s="943">
        <f t="shared" si="8"/>
        <v>85650.595</v>
      </c>
      <c r="I178" s="1136">
        <f t="shared" si="10"/>
        <v>84359.38</v>
      </c>
    </row>
    <row r="179" spans="1:9" ht="18" customHeight="1">
      <c r="A179" s="1135" t="s">
        <v>1368</v>
      </c>
      <c r="B179" s="954">
        <v>29323</v>
      </c>
      <c r="C179" s="943">
        <f t="shared" si="9"/>
        <v>29176.385</v>
      </c>
      <c r="D179" s="1136">
        <f t="shared" si="11"/>
        <v>28736.54</v>
      </c>
      <c r="E179" s="955"/>
      <c r="F179" s="1135" t="s">
        <v>2353</v>
      </c>
      <c r="G179" s="954">
        <v>86907</v>
      </c>
      <c r="H179" s="943">
        <f t="shared" si="8"/>
        <v>86472.465</v>
      </c>
      <c r="I179" s="1136">
        <f t="shared" si="10"/>
        <v>85168.86</v>
      </c>
    </row>
    <row r="180" spans="1:9" ht="18" customHeight="1">
      <c r="A180" s="1135" t="s">
        <v>1369</v>
      </c>
      <c r="B180" s="947">
        <v>29323</v>
      </c>
      <c r="C180" s="943">
        <f t="shared" si="9"/>
        <v>29176.385</v>
      </c>
      <c r="D180" s="1136">
        <f t="shared" si="11"/>
        <v>28736.54</v>
      </c>
      <c r="E180" s="955"/>
      <c r="F180" s="1135" t="s">
        <v>2354</v>
      </c>
      <c r="G180" s="947">
        <v>86907</v>
      </c>
      <c r="H180" s="943">
        <f t="shared" si="8"/>
        <v>86472.465</v>
      </c>
      <c r="I180" s="1136">
        <f t="shared" si="10"/>
        <v>85168.86</v>
      </c>
    </row>
    <row r="181" spans="1:9" ht="18" customHeight="1">
      <c r="A181" s="1135" t="s">
        <v>1370</v>
      </c>
      <c r="B181" s="954">
        <v>29323</v>
      </c>
      <c r="C181" s="943">
        <f t="shared" si="9"/>
        <v>29176.385</v>
      </c>
      <c r="D181" s="1136">
        <f t="shared" si="11"/>
        <v>28736.54</v>
      </c>
      <c r="E181" s="955"/>
      <c r="F181" s="1135" t="s">
        <v>2355</v>
      </c>
      <c r="G181" s="947">
        <v>95580</v>
      </c>
      <c r="H181" s="943">
        <f t="shared" si="8"/>
        <v>95102.1</v>
      </c>
      <c r="I181" s="1136">
        <f t="shared" si="10"/>
        <v>93668.4</v>
      </c>
    </row>
    <row r="182" spans="1:9" ht="18" customHeight="1">
      <c r="A182" s="1135" t="s">
        <v>1371</v>
      </c>
      <c r="B182" s="954">
        <v>30503</v>
      </c>
      <c r="C182" s="943">
        <f t="shared" si="9"/>
        <v>30350.485</v>
      </c>
      <c r="D182" s="1136">
        <f t="shared" si="11"/>
        <v>29892.94</v>
      </c>
      <c r="E182" s="955"/>
      <c r="F182" s="1135" t="s">
        <v>2356</v>
      </c>
      <c r="G182" s="947">
        <v>105846</v>
      </c>
      <c r="H182" s="943">
        <f t="shared" si="8"/>
        <v>105316.77</v>
      </c>
      <c r="I182" s="1136">
        <f t="shared" si="10"/>
        <v>103729.08</v>
      </c>
    </row>
    <row r="183" spans="1:9" ht="18" customHeight="1">
      <c r="A183" s="987" t="s">
        <v>1372</v>
      </c>
      <c r="B183" s="947">
        <v>30503</v>
      </c>
      <c r="C183" s="943">
        <f t="shared" si="9"/>
        <v>30350.485</v>
      </c>
      <c r="D183" s="1136">
        <f t="shared" si="11"/>
        <v>29892.94</v>
      </c>
      <c r="E183" s="955"/>
      <c r="F183" s="1135" t="s">
        <v>2357</v>
      </c>
      <c r="G183" s="947">
        <v>112985</v>
      </c>
      <c r="H183" s="943">
        <f t="shared" si="8"/>
        <v>112420.075</v>
      </c>
      <c r="I183" s="1136">
        <f t="shared" si="10"/>
        <v>110725.3</v>
      </c>
    </row>
    <row r="184" spans="1:9" ht="18" customHeight="1">
      <c r="A184" s="987" t="s">
        <v>1373</v>
      </c>
      <c r="B184" s="947">
        <v>31270</v>
      </c>
      <c r="C184" s="943">
        <f t="shared" si="9"/>
        <v>31113.65</v>
      </c>
      <c r="D184" s="1136">
        <f t="shared" si="11"/>
        <v>30644.6</v>
      </c>
      <c r="E184" s="955"/>
      <c r="F184" s="1135" t="s">
        <v>2358</v>
      </c>
      <c r="G184" s="947">
        <v>114991</v>
      </c>
      <c r="H184" s="943">
        <f t="shared" si="8"/>
        <v>114416.045</v>
      </c>
      <c r="I184" s="1136">
        <f t="shared" si="10"/>
        <v>112691.18</v>
      </c>
    </row>
    <row r="185" spans="1:9" ht="18" customHeight="1">
      <c r="A185" s="987" t="s">
        <v>1374</v>
      </c>
      <c r="B185" s="954">
        <v>31270</v>
      </c>
      <c r="C185" s="943">
        <f t="shared" si="9"/>
        <v>31113.65</v>
      </c>
      <c r="D185" s="1136">
        <f t="shared" si="11"/>
        <v>30644.6</v>
      </c>
      <c r="E185" s="955"/>
      <c r="F185" s="1135" t="s">
        <v>2359</v>
      </c>
      <c r="G185" s="947">
        <v>132101</v>
      </c>
      <c r="H185" s="943">
        <f t="shared" si="8"/>
        <v>131440.495</v>
      </c>
      <c r="I185" s="1136">
        <f t="shared" si="10"/>
        <v>129458.98</v>
      </c>
    </row>
    <row r="186" spans="1:9" ht="18" customHeight="1">
      <c r="A186" s="1135" t="s">
        <v>1375</v>
      </c>
      <c r="B186" s="947">
        <v>32450</v>
      </c>
      <c r="C186" s="943">
        <f t="shared" si="9"/>
        <v>32287.75</v>
      </c>
      <c r="D186" s="1136">
        <f t="shared" si="11"/>
        <v>31801</v>
      </c>
      <c r="E186" s="955"/>
      <c r="F186" s="1135" t="s">
        <v>2360</v>
      </c>
      <c r="G186" s="947">
        <v>166203</v>
      </c>
      <c r="H186" s="943">
        <f t="shared" si="8"/>
        <v>165371.985</v>
      </c>
      <c r="I186" s="1136">
        <f t="shared" si="10"/>
        <v>162878.94</v>
      </c>
    </row>
    <row r="187" spans="1:9" ht="18" customHeight="1">
      <c r="A187" s="1135" t="s">
        <v>1376</v>
      </c>
      <c r="B187" s="954">
        <v>32450</v>
      </c>
      <c r="C187" s="943">
        <f t="shared" si="9"/>
        <v>32287.75</v>
      </c>
      <c r="D187" s="1136">
        <f t="shared" si="11"/>
        <v>31801</v>
      </c>
      <c r="E187" s="955"/>
      <c r="F187" s="1135" t="s">
        <v>2361</v>
      </c>
      <c r="G187" s="947">
        <v>189803</v>
      </c>
      <c r="H187" s="943">
        <f t="shared" si="8"/>
        <v>188853.985</v>
      </c>
      <c r="I187" s="1136">
        <f t="shared" si="10"/>
        <v>186006.94</v>
      </c>
    </row>
    <row r="188" spans="1:9" ht="18" customHeight="1">
      <c r="A188" s="1135" t="s">
        <v>611</v>
      </c>
      <c r="B188" s="947">
        <v>33394</v>
      </c>
      <c r="C188" s="943">
        <f t="shared" si="9"/>
        <v>33227.03</v>
      </c>
      <c r="D188" s="1136">
        <f t="shared" si="11"/>
        <v>32726.12</v>
      </c>
      <c r="E188" s="955"/>
      <c r="F188" s="1135" t="s">
        <v>2362</v>
      </c>
      <c r="G188" s="947">
        <v>196293</v>
      </c>
      <c r="H188" s="943">
        <f t="shared" si="8"/>
        <v>195311.535</v>
      </c>
      <c r="I188" s="1136">
        <f t="shared" si="10"/>
        <v>192367.14</v>
      </c>
    </row>
    <row r="189" spans="1:9" ht="18" customHeight="1">
      <c r="A189" s="1135" t="s">
        <v>1377</v>
      </c>
      <c r="B189" s="950">
        <v>33394</v>
      </c>
      <c r="C189" s="943">
        <f t="shared" si="9"/>
        <v>33227.03</v>
      </c>
      <c r="D189" s="1136">
        <f t="shared" si="11"/>
        <v>32726.12</v>
      </c>
      <c r="E189" s="955"/>
      <c r="F189" s="1135" t="s">
        <v>2363</v>
      </c>
      <c r="G189" s="947">
        <v>225793</v>
      </c>
      <c r="H189" s="943">
        <f t="shared" si="8"/>
        <v>224664.035</v>
      </c>
      <c r="I189" s="1136">
        <f t="shared" si="10"/>
        <v>221277.14</v>
      </c>
    </row>
    <row r="190" spans="1:9" ht="18" customHeight="1">
      <c r="A190" s="987" t="s">
        <v>1378</v>
      </c>
      <c r="B190" s="947">
        <v>34987</v>
      </c>
      <c r="C190" s="943">
        <f t="shared" si="9"/>
        <v>34812.065</v>
      </c>
      <c r="D190" s="1136">
        <f t="shared" si="11"/>
        <v>34287.26</v>
      </c>
      <c r="E190" s="955"/>
      <c r="F190" s="1135" t="s">
        <v>2364</v>
      </c>
      <c r="G190" s="947">
        <v>238242</v>
      </c>
      <c r="H190" s="943">
        <f t="shared" si="8"/>
        <v>237050.79</v>
      </c>
      <c r="I190" s="1136">
        <f t="shared" si="10"/>
        <v>233477.16</v>
      </c>
    </row>
    <row r="191" spans="1:9" ht="18" customHeight="1">
      <c r="A191" s="987" t="s">
        <v>1379</v>
      </c>
      <c r="B191" s="954">
        <v>34987</v>
      </c>
      <c r="C191" s="943">
        <f t="shared" si="9"/>
        <v>34812.065</v>
      </c>
      <c r="D191" s="1136">
        <f t="shared" si="11"/>
        <v>34287.26</v>
      </c>
      <c r="E191" s="955"/>
      <c r="F191" s="1135" t="s">
        <v>2365</v>
      </c>
      <c r="G191" s="947">
        <v>253877</v>
      </c>
      <c r="H191" s="943">
        <f t="shared" si="8"/>
        <v>252607.615</v>
      </c>
      <c r="I191" s="1136">
        <f t="shared" si="10"/>
        <v>248799.46</v>
      </c>
    </row>
    <row r="192" spans="1:9" ht="18" customHeight="1">
      <c r="A192" s="1135" t="s">
        <v>1380</v>
      </c>
      <c r="B192" s="947">
        <v>36580</v>
      </c>
      <c r="C192" s="943">
        <f t="shared" si="9"/>
        <v>36397.1</v>
      </c>
      <c r="D192" s="1136">
        <f t="shared" si="11"/>
        <v>35848.4</v>
      </c>
      <c r="E192" s="955"/>
      <c r="F192" s="1135" t="s">
        <v>2366</v>
      </c>
      <c r="G192" s="947">
        <v>289926</v>
      </c>
      <c r="H192" s="943">
        <f t="shared" si="8"/>
        <v>288476.37</v>
      </c>
      <c r="I192" s="1136">
        <f t="shared" si="10"/>
        <v>284127.48</v>
      </c>
    </row>
    <row r="193" spans="1:9" ht="18" customHeight="1">
      <c r="A193" s="1135" t="s">
        <v>1382</v>
      </c>
      <c r="B193" s="954">
        <v>36580</v>
      </c>
      <c r="C193" s="943">
        <f t="shared" si="9"/>
        <v>36397.1</v>
      </c>
      <c r="D193" s="1136">
        <f t="shared" si="11"/>
        <v>35848.4</v>
      </c>
      <c r="E193" s="955"/>
      <c r="F193" s="987" t="s">
        <v>1381</v>
      </c>
      <c r="G193" s="947">
        <v>357245</v>
      </c>
      <c r="H193" s="943">
        <f t="shared" si="8"/>
        <v>355458.775</v>
      </c>
      <c r="I193" s="1136">
        <f t="shared" si="10"/>
        <v>350100.1</v>
      </c>
    </row>
    <row r="194" spans="1:9" ht="18" customHeight="1">
      <c r="A194" s="987" t="s">
        <v>1384</v>
      </c>
      <c r="B194" s="947">
        <v>39648</v>
      </c>
      <c r="C194" s="943">
        <f t="shared" si="9"/>
        <v>39449.76</v>
      </c>
      <c r="D194" s="1136">
        <f t="shared" si="11"/>
        <v>38855.04</v>
      </c>
      <c r="E194" s="955"/>
      <c r="F194" s="987" t="s">
        <v>1383</v>
      </c>
      <c r="G194" s="947">
        <v>428163</v>
      </c>
      <c r="H194" s="943" t="s">
        <v>1315</v>
      </c>
      <c r="I194" s="1139" t="s">
        <v>1315</v>
      </c>
    </row>
    <row r="195" spans="1:9" ht="18" customHeight="1">
      <c r="A195" s="987" t="s">
        <v>1386</v>
      </c>
      <c r="B195" s="954">
        <v>39648</v>
      </c>
      <c r="C195" s="943">
        <f t="shared" si="9"/>
        <v>39449.76</v>
      </c>
      <c r="D195" s="1136">
        <f t="shared" si="11"/>
        <v>38855.04</v>
      </c>
      <c r="E195" s="955"/>
      <c r="F195" s="987" t="s">
        <v>1385</v>
      </c>
      <c r="G195" s="950" t="s">
        <v>365</v>
      </c>
      <c r="H195" s="943" t="s">
        <v>1315</v>
      </c>
      <c r="I195" s="1139" t="s">
        <v>1315</v>
      </c>
    </row>
    <row r="196" spans="1:9" ht="18" customHeight="1">
      <c r="A196" s="1135" t="s">
        <v>1388</v>
      </c>
      <c r="B196" s="947">
        <v>42775</v>
      </c>
      <c r="C196" s="943">
        <f t="shared" si="9"/>
        <v>42561.125</v>
      </c>
      <c r="D196" s="1136">
        <f t="shared" si="11"/>
        <v>41919.5</v>
      </c>
      <c r="E196" s="955"/>
      <c r="F196" s="987" t="s">
        <v>1387</v>
      </c>
      <c r="G196" s="950" t="s">
        <v>365</v>
      </c>
      <c r="H196" s="943" t="s">
        <v>1315</v>
      </c>
      <c r="I196" s="1139" t="s">
        <v>1315</v>
      </c>
    </row>
    <row r="197" spans="1:9" ht="18" customHeight="1">
      <c r="A197" s="1135" t="s">
        <v>1390</v>
      </c>
      <c r="B197" s="954">
        <v>42775</v>
      </c>
      <c r="C197" s="943">
        <f t="shared" si="9"/>
        <v>42561.125</v>
      </c>
      <c r="D197" s="1136">
        <f t="shared" si="11"/>
        <v>41919.5</v>
      </c>
      <c r="E197" s="955"/>
      <c r="F197" s="987" t="s">
        <v>1389</v>
      </c>
      <c r="G197" s="950" t="s">
        <v>365</v>
      </c>
      <c r="H197" s="943" t="s">
        <v>1315</v>
      </c>
      <c r="I197" s="1139" t="s">
        <v>1315</v>
      </c>
    </row>
    <row r="198" spans="1:9" ht="18" customHeight="1">
      <c r="A198" s="987" t="s">
        <v>1392</v>
      </c>
      <c r="B198" s="947">
        <v>43483</v>
      </c>
      <c r="C198" s="943">
        <f t="shared" si="9"/>
        <v>43265.585</v>
      </c>
      <c r="D198" s="1136">
        <f t="shared" si="11"/>
        <v>42613.34</v>
      </c>
      <c r="E198" s="955"/>
      <c r="F198" s="987" t="s">
        <v>1391</v>
      </c>
      <c r="G198" s="950" t="s">
        <v>365</v>
      </c>
      <c r="H198" s="943" t="s">
        <v>1315</v>
      </c>
      <c r="I198" s="1139" t="s">
        <v>1315</v>
      </c>
    </row>
    <row r="199" spans="1:9" ht="18" customHeight="1">
      <c r="A199" s="987" t="s">
        <v>1394</v>
      </c>
      <c r="B199" s="954">
        <v>43483</v>
      </c>
      <c r="C199" s="943">
        <f t="shared" si="9"/>
        <v>43265.585</v>
      </c>
      <c r="D199" s="1136">
        <f t="shared" si="11"/>
        <v>42613.34</v>
      </c>
      <c r="E199" s="955"/>
      <c r="F199" s="987" t="s">
        <v>1393</v>
      </c>
      <c r="G199" s="950" t="s">
        <v>365</v>
      </c>
      <c r="H199" s="943" t="s">
        <v>1315</v>
      </c>
      <c r="I199" s="1139" t="s">
        <v>1315</v>
      </c>
    </row>
    <row r="200" spans="1:9" ht="18" customHeight="1">
      <c r="A200" s="987" t="s">
        <v>1396</v>
      </c>
      <c r="B200" s="954">
        <v>44368</v>
      </c>
      <c r="C200" s="943">
        <f t="shared" si="9"/>
        <v>44146.16</v>
      </c>
      <c r="D200" s="1136">
        <f t="shared" si="11"/>
        <v>43480.64</v>
      </c>
      <c r="E200" s="955"/>
      <c r="F200" s="987" t="s">
        <v>1395</v>
      </c>
      <c r="G200" s="950" t="s">
        <v>365</v>
      </c>
      <c r="H200" s="943" t="s">
        <v>1315</v>
      </c>
      <c r="I200" s="1139" t="s">
        <v>1315</v>
      </c>
    </row>
    <row r="201" spans="1:9" ht="18" customHeight="1">
      <c r="A201" s="1135" t="s">
        <v>1398</v>
      </c>
      <c r="B201" s="954">
        <v>44368</v>
      </c>
      <c r="C201" s="943">
        <f t="shared" si="9"/>
        <v>44146.16</v>
      </c>
      <c r="D201" s="1136">
        <f t="shared" si="11"/>
        <v>43480.64</v>
      </c>
      <c r="E201" s="955"/>
      <c r="F201" s="987" t="s">
        <v>1397</v>
      </c>
      <c r="G201" s="950" t="s">
        <v>365</v>
      </c>
      <c r="H201" s="943" t="s">
        <v>1315</v>
      </c>
      <c r="I201" s="1139" t="s">
        <v>1315</v>
      </c>
    </row>
    <row r="202" spans="1:9" ht="18" customHeight="1">
      <c r="A202" s="1135" t="s">
        <v>1400</v>
      </c>
      <c r="B202" s="947">
        <v>44368</v>
      </c>
      <c r="C202" s="943">
        <f t="shared" si="9"/>
        <v>44146.16</v>
      </c>
      <c r="D202" s="1136">
        <f t="shared" si="11"/>
        <v>43480.64</v>
      </c>
      <c r="E202" s="955"/>
      <c r="F202" s="987" t="s">
        <v>1399</v>
      </c>
      <c r="G202" s="950" t="s">
        <v>365</v>
      </c>
      <c r="H202" s="943" t="s">
        <v>1315</v>
      </c>
      <c r="I202" s="1139" t="s">
        <v>1315</v>
      </c>
    </row>
    <row r="203" spans="1:9" ht="18" customHeight="1">
      <c r="A203" s="987" t="s">
        <v>1402</v>
      </c>
      <c r="B203" s="947">
        <v>45135</v>
      </c>
      <c r="C203" s="943">
        <f t="shared" si="9"/>
        <v>44909.325</v>
      </c>
      <c r="D203" s="1136">
        <f t="shared" si="11"/>
        <v>44232.3</v>
      </c>
      <c r="E203" s="955"/>
      <c r="F203" s="987" t="s">
        <v>1401</v>
      </c>
      <c r="G203" s="950" t="s">
        <v>365</v>
      </c>
      <c r="H203" s="943" t="e">
        <f t="shared" si="8"/>
        <v>#VALUE!</v>
      </c>
      <c r="I203" s="1136" t="e">
        <f t="shared" si="10"/>
        <v>#VALUE!</v>
      </c>
    </row>
    <row r="204" spans="1:9" ht="18" customHeight="1">
      <c r="A204" s="987" t="s">
        <v>1404</v>
      </c>
      <c r="B204" s="954">
        <v>45135</v>
      </c>
      <c r="C204" s="943">
        <f t="shared" si="9"/>
        <v>44909.325</v>
      </c>
      <c r="D204" s="1136">
        <f t="shared" si="11"/>
        <v>44232.3</v>
      </c>
      <c r="E204" s="955"/>
      <c r="F204" s="987" t="s">
        <v>1403</v>
      </c>
      <c r="G204" s="954">
        <v>81597</v>
      </c>
      <c r="H204" s="943">
        <f t="shared" si="8"/>
        <v>81189.015</v>
      </c>
      <c r="I204" s="1136" t="s">
        <v>365</v>
      </c>
    </row>
    <row r="205" spans="1:9" ht="18" customHeight="1">
      <c r="A205" s="987" t="s">
        <v>1406</v>
      </c>
      <c r="B205" s="947">
        <v>46020</v>
      </c>
      <c r="C205" s="943">
        <f t="shared" si="9"/>
        <v>45789.9</v>
      </c>
      <c r="D205" s="1136">
        <f t="shared" si="11"/>
        <v>45099.6</v>
      </c>
      <c r="E205" s="955"/>
      <c r="F205" s="987" t="s">
        <v>1405</v>
      </c>
      <c r="G205" s="954">
        <v>104725</v>
      </c>
      <c r="H205" s="943">
        <f aca="true" t="shared" si="12" ref="H205:H229">G205*99.5/100</f>
        <v>104201.375</v>
      </c>
      <c r="I205" s="1136">
        <f t="shared" si="10"/>
        <v>102630.5</v>
      </c>
    </row>
    <row r="206" spans="1:9" ht="18" customHeight="1">
      <c r="A206" s="1135" t="s">
        <v>1408</v>
      </c>
      <c r="B206" s="954">
        <v>46020</v>
      </c>
      <c r="C206" s="943">
        <f aca="true" t="shared" si="13" ref="C206:C269">B206*99.5/100</f>
        <v>45789.9</v>
      </c>
      <c r="D206" s="1136">
        <f t="shared" si="11"/>
        <v>45099.6</v>
      </c>
      <c r="E206" s="955"/>
      <c r="F206" s="987" t="s">
        <v>1407</v>
      </c>
      <c r="G206" s="954">
        <v>115050</v>
      </c>
      <c r="H206" s="943">
        <f t="shared" si="12"/>
        <v>114474.75</v>
      </c>
      <c r="I206" s="1136">
        <f aca="true" t="shared" si="14" ref="I206:I269">G206*98/100</f>
        <v>112749</v>
      </c>
    </row>
    <row r="207" spans="1:9" ht="18" customHeight="1">
      <c r="A207" s="987" t="s">
        <v>1410</v>
      </c>
      <c r="B207" s="947">
        <v>46433</v>
      </c>
      <c r="C207" s="943">
        <f t="shared" si="13"/>
        <v>46200.835</v>
      </c>
      <c r="D207" s="1136">
        <f aca="true" t="shared" si="15" ref="D207:D270">B207*98/100</f>
        <v>45504.34</v>
      </c>
      <c r="E207" s="955"/>
      <c r="F207" s="987" t="s">
        <v>1409</v>
      </c>
      <c r="G207" s="954">
        <v>144727</v>
      </c>
      <c r="H207" s="943">
        <f t="shared" si="12"/>
        <v>144003.365</v>
      </c>
      <c r="I207" s="1136">
        <f t="shared" si="14"/>
        <v>141832.46</v>
      </c>
    </row>
    <row r="208" spans="1:9" ht="18" customHeight="1">
      <c r="A208" s="987" t="s">
        <v>1412</v>
      </c>
      <c r="B208" s="954">
        <v>46433</v>
      </c>
      <c r="C208" s="943">
        <f t="shared" si="13"/>
        <v>46200.835</v>
      </c>
      <c r="D208" s="1136">
        <f t="shared" si="15"/>
        <v>45504.34</v>
      </c>
      <c r="E208" s="955"/>
      <c r="F208" s="987" t="s">
        <v>1411</v>
      </c>
      <c r="G208" s="947">
        <v>163784</v>
      </c>
      <c r="H208" s="943">
        <f t="shared" si="12"/>
        <v>162965.08</v>
      </c>
      <c r="I208" s="1136">
        <f t="shared" si="14"/>
        <v>160508.32</v>
      </c>
    </row>
    <row r="209" spans="1:9" ht="18" customHeight="1">
      <c r="A209" s="987" t="s">
        <v>1414</v>
      </c>
      <c r="B209" s="947">
        <v>47200</v>
      </c>
      <c r="C209" s="943">
        <f t="shared" si="13"/>
        <v>46964</v>
      </c>
      <c r="D209" s="1136">
        <f t="shared" si="15"/>
        <v>46256</v>
      </c>
      <c r="E209" s="955"/>
      <c r="F209" s="987" t="s">
        <v>1413</v>
      </c>
      <c r="G209" s="954">
        <v>179891</v>
      </c>
      <c r="H209" s="943">
        <f t="shared" si="12"/>
        <v>178991.545</v>
      </c>
      <c r="I209" s="1136">
        <f t="shared" si="14"/>
        <v>176293.18</v>
      </c>
    </row>
    <row r="210" spans="1:9" ht="18" customHeight="1">
      <c r="A210" s="987" t="s">
        <v>1416</v>
      </c>
      <c r="B210" s="954">
        <v>47200</v>
      </c>
      <c r="C210" s="943">
        <f t="shared" si="13"/>
        <v>46964</v>
      </c>
      <c r="D210" s="1136">
        <f t="shared" si="15"/>
        <v>46256</v>
      </c>
      <c r="E210" s="955"/>
      <c r="F210" s="987" t="s">
        <v>1415</v>
      </c>
      <c r="G210" s="954">
        <v>188918</v>
      </c>
      <c r="H210" s="943">
        <f t="shared" si="12"/>
        <v>187973.41</v>
      </c>
      <c r="I210" s="1136">
        <f t="shared" si="14"/>
        <v>185139.64</v>
      </c>
    </row>
    <row r="211" spans="1:9" ht="18" customHeight="1">
      <c r="A211" s="987" t="s">
        <v>1418</v>
      </c>
      <c r="B211" s="954">
        <v>48144</v>
      </c>
      <c r="C211" s="943">
        <f t="shared" si="13"/>
        <v>47903.28</v>
      </c>
      <c r="D211" s="1136">
        <f t="shared" si="15"/>
        <v>47181.12</v>
      </c>
      <c r="E211" s="955"/>
      <c r="F211" s="987" t="s">
        <v>1417</v>
      </c>
      <c r="G211" s="954">
        <v>209155</v>
      </c>
      <c r="H211" s="943">
        <f t="shared" si="12"/>
        <v>208109.225</v>
      </c>
      <c r="I211" s="1136">
        <f t="shared" si="14"/>
        <v>204971.9</v>
      </c>
    </row>
    <row r="212" spans="1:9" ht="18" customHeight="1">
      <c r="A212" s="1135" t="s">
        <v>1420</v>
      </c>
      <c r="B212" s="954">
        <v>48144</v>
      </c>
      <c r="C212" s="943">
        <f t="shared" si="13"/>
        <v>47903.28</v>
      </c>
      <c r="D212" s="1136">
        <f t="shared" si="15"/>
        <v>47181.12</v>
      </c>
      <c r="E212" s="955"/>
      <c r="F212" s="987" t="s">
        <v>1419</v>
      </c>
      <c r="G212" s="954">
        <v>222902</v>
      </c>
      <c r="H212" s="943">
        <f t="shared" si="12"/>
        <v>221787.49</v>
      </c>
      <c r="I212" s="1136">
        <f t="shared" si="14"/>
        <v>218443.96</v>
      </c>
    </row>
    <row r="213" spans="1:9" ht="18" customHeight="1">
      <c r="A213" s="1135" t="s">
        <v>80</v>
      </c>
      <c r="B213" s="947">
        <v>48144</v>
      </c>
      <c r="C213" s="943">
        <f t="shared" si="13"/>
        <v>47903.28</v>
      </c>
      <c r="D213" s="1136">
        <f t="shared" si="15"/>
        <v>47181.12</v>
      </c>
      <c r="E213" s="955"/>
      <c r="F213" s="1135" t="s">
        <v>2367</v>
      </c>
      <c r="G213" s="947">
        <v>81656</v>
      </c>
      <c r="H213" s="943">
        <f t="shared" si="12"/>
        <v>81247.72</v>
      </c>
      <c r="I213" s="1136">
        <f t="shared" si="14"/>
        <v>80022.88</v>
      </c>
    </row>
    <row r="214" spans="1:9" ht="18" customHeight="1">
      <c r="A214" s="987" t="s">
        <v>1421</v>
      </c>
      <c r="B214" s="954">
        <v>50858</v>
      </c>
      <c r="C214" s="943">
        <f t="shared" si="13"/>
        <v>50603.71</v>
      </c>
      <c r="D214" s="1136">
        <f t="shared" si="15"/>
        <v>49840.84</v>
      </c>
      <c r="E214" s="955"/>
      <c r="F214" s="1135" t="s">
        <v>2368</v>
      </c>
      <c r="G214" s="947">
        <v>104725</v>
      </c>
      <c r="H214" s="943">
        <f t="shared" si="12"/>
        <v>104201.375</v>
      </c>
      <c r="I214" s="1136">
        <f t="shared" si="14"/>
        <v>102630.5</v>
      </c>
    </row>
    <row r="215" spans="1:9" ht="18" customHeight="1">
      <c r="A215" s="987" t="s">
        <v>1422</v>
      </c>
      <c r="B215" s="947">
        <v>50858</v>
      </c>
      <c r="C215" s="943">
        <f t="shared" si="13"/>
        <v>50603.71</v>
      </c>
      <c r="D215" s="1136">
        <f t="shared" si="15"/>
        <v>49840.84</v>
      </c>
      <c r="E215" s="955"/>
      <c r="F215" s="1135" t="s">
        <v>2369</v>
      </c>
      <c r="G215" s="947">
        <v>114696</v>
      </c>
      <c r="H215" s="943">
        <f t="shared" si="12"/>
        <v>114122.52</v>
      </c>
      <c r="I215" s="1136">
        <f t="shared" si="14"/>
        <v>112402.08</v>
      </c>
    </row>
    <row r="216" spans="1:9" ht="18" customHeight="1">
      <c r="A216" s="987" t="s">
        <v>1423</v>
      </c>
      <c r="B216" s="954">
        <v>54280</v>
      </c>
      <c r="C216" s="943">
        <f t="shared" si="13"/>
        <v>54008.6</v>
      </c>
      <c r="D216" s="1136">
        <f t="shared" si="15"/>
        <v>53194.4</v>
      </c>
      <c r="E216" s="955"/>
      <c r="F216" s="1135" t="s">
        <v>2370</v>
      </c>
      <c r="G216" s="954">
        <v>114696</v>
      </c>
      <c r="H216" s="943">
        <f t="shared" si="12"/>
        <v>114122.52</v>
      </c>
      <c r="I216" s="1136">
        <f t="shared" si="14"/>
        <v>112402.08</v>
      </c>
    </row>
    <row r="217" spans="1:9" ht="18" customHeight="1">
      <c r="A217" s="987" t="s">
        <v>1424</v>
      </c>
      <c r="B217" s="947">
        <v>54280</v>
      </c>
      <c r="C217" s="943">
        <f t="shared" si="13"/>
        <v>54008.6</v>
      </c>
      <c r="D217" s="1136" t="s">
        <v>365</v>
      </c>
      <c r="E217" s="955"/>
      <c r="F217" s="1135" t="s">
        <v>2371</v>
      </c>
      <c r="G217" s="947">
        <v>138414</v>
      </c>
      <c r="H217" s="943">
        <f t="shared" si="12"/>
        <v>137721.93</v>
      </c>
      <c r="I217" s="1136">
        <f t="shared" si="14"/>
        <v>135645.72</v>
      </c>
    </row>
    <row r="218" spans="1:9" ht="18" customHeight="1">
      <c r="A218" s="987" t="s">
        <v>1425</v>
      </c>
      <c r="B218" s="947">
        <v>54516</v>
      </c>
      <c r="C218" s="943">
        <f t="shared" si="13"/>
        <v>54243.42</v>
      </c>
      <c r="D218" s="1136">
        <f t="shared" si="15"/>
        <v>53425.68</v>
      </c>
      <c r="E218" s="955"/>
      <c r="F218" s="1135" t="s">
        <v>2372</v>
      </c>
      <c r="G218" s="947">
        <v>138414</v>
      </c>
      <c r="H218" s="943">
        <f t="shared" si="12"/>
        <v>137721.93</v>
      </c>
      <c r="I218" s="1136">
        <f t="shared" si="14"/>
        <v>135645.72</v>
      </c>
    </row>
    <row r="219" spans="1:9" ht="18" customHeight="1">
      <c r="A219" s="1135" t="s">
        <v>1426</v>
      </c>
      <c r="B219" s="954">
        <v>54516</v>
      </c>
      <c r="C219" s="943">
        <f t="shared" si="13"/>
        <v>54243.42</v>
      </c>
      <c r="D219" s="1136">
        <f t="shared" si="15"/>
        <v>53425.68</v>
      </c>
      <c r="E219" s="955"/>
      <c r="F219" s="1135" t="s">
        <v>2373</v>
      </c>
      <c r="G219" s="947">
        <v>148149</v>
      </c>
      <c r="H219" s="943">
        <f t="shared" si="12"/>
        <v>147408.255</v>
      </c>
      <c r="I219" s="1136">
        <f t="shared" si="14"/>
        <v>145186.02</v>
      </c>
    </row>
    <row r="220" spans="1:9" ht="18" customHeight="1">
      <c r="A220" s="987" t="s">
        <v>1427</v>
      </c>
      <c r="B220" s="947">
        <v>60829</v>
      </c>
      <c r="C220" s="943">
        <f t="shared" si="13"/>
        <v>60524.855</v>
      </c>
      <c r="D220" s="1136">
        <f t="shared" si="15"/>
        <v>59612.42</v>
      </c>
      <c r="E220" s="955"/>
      <c r="F220" s="1135" t="s">
        <v>2374</v>
      </c>
      <c r="G220" s="954">
        <v>166616</v>
      </c>
      <c r="H220" s="943">
        <f t="shared" si="12"/>
        <v>165782.92</v>
      </c>
      <c r="I220" s="1136">
        <f t="shared" si="14"/>
        <v>163283.68</v>
      </c>
    </row>
    <row r="221" spans="1:9" ht="18" customHeight="1">
      <c r="A221" s="987" t="s">
        <v>1428</v>
      </c>
      <c r="B221" s="954">
        <v>60829</v>
      </c>
      <c r="C221" s="943">
        <f t="shared" si="13"/>
        <v>60524.855</v>
      </c>
      <c r="D221" s="1136">
        <f t="shared" si="15"/>
        <v>59612.42</v>
      </c>
      <c r="E221" s="955"/>
      <c r="F221" s="1135" t="s">
        <v>2375</v>
      </c>
      <c r="G221" s="947">
        <v>166616</v>
      </c>
      <c r="H221" s="943">
        <f t="shared" si="12"/>
        <v>165782.92</v>
      </c>
      <c r="I221" s="1136">
        <f t="shared" si="14"/>
        <v>163283.68</v>
      </c>
    </row>
    <row r="222" spans="1:9" ht="18" customHeight="1">
      <c r="A222" s="1135" t="s">
        <v>1429</v>
      </c>
      <c r="B222" s="947">
        <v>64487</v>
      </c>
      <c r="C222" s="943">
        <f t="shared" si="13"/>
        <v>64164.565</v>
      </c>
      <c r="D222" s="1136" t="s">
        <v>365</v>
      </c>
      <c r="E222" s="955"/>
      <c r="F222" s="1135" t="s">
        <v>2376</v>
      </c>
      <c r="G222" s="947">
        <v>180127</v>
      </c>
      <c r="H222" s="943">
        <f t="shared" si="12"/>
        <v>179226.365</v>
      </c>
      <c r="I222" s="1136">
        <f t="shared" si="14"/>
        <v>176524.46</v>
      </c>
    </row>
    <row r="223" spans="1:9" ht="18" customHeight="1">
      <c r="A223" s="1135" t="s">
        <v>1430</v>
      </c>
      <c r="B223" s="954">
        <v>64487</v>
      </c>
      <c r="C223" s="943">
        <f t="shared" si="13"/>
        <v>64164.565</v>
      </c>
      <c r="D223" s="1136">
        <f t="shared" si="15"/>
        <v>63197.26</v>
      </c>
      <c r="E223" s="955"/>
      <c r="F223" s="1135" t="s">
        <v>2377</v>
      </c>
      <c r="G223" s="947">
        <v>189508</v>
      </c>
      <c r="H223" s="943">
        <f t="shared" si="12"/>
        <v>188560.46</v>
      </c>
      <c r="I223" s="1136">
        <f t="shared" si="14"/>
        <v>185717.84</v>
      </c>
    </row>
    <row r="224" spans="1:9" ht="18" customHeight="1">
      <c r="A224" s="987" t="s">
        <v>1431</v>
      </c>
      <c r="B224" s="947">
        <v>65726</v>
      </c>
      <c r="C224" s="943">
        <f t="shared" si="13"/>
        <v>65397.37</v>
      </c>
      <c r="D224" s="1136">
        <f t="shared" si="15"/>
        <v>64411.48</v>
      </c>
      <c r="E224" s="955"/>
      <c r="F224" s="1135" t="s">
        <v>2378</v>
      </c>
      <c r="G224" s="954">
        <v>208683</v>
      </c>
      <c r="H224" s="943">
        <f t="shared" si="12"/>
        <v>207639.585</v>
      </c>
      <c r="I224" s="1136">
        <f t="shared" si="14"/>
        <v>204509.34</v>
      </c>
    </row>
    <row r="225" spans="1:9" ht="18" customHeight="1">
      <c r="A225" s="987" t="s">
        <v>1433</v>
      </c>
      <c r="B225" s="954">
        <v>65726</v>
      </c>
      <c r="C225" s="943">
        <f t="shared" si="13"/>
        <v>65397.37</v>
      </c>
      <c r="D225" s="1136" t="s">
        <v>365</v>
      </c>
      <c r="E225" s="955"/>
      <c r="F225" s="1135" t="s">
        <v>1432</v>
      </c>
      <c r="G225" s="954">
        <v>209155</v>
      </c>
      <c r="H225" s="943">
        <f t="shared" si="12"/>
        <v>208109.225</v>
      </c>
      <c r="I225" s="1136">
        <f t="shared" si="14"/>
        <v>204971.9</v>
      </c>
    </row>
    <row r="226" spans="1:9" ht="18" customHeight="1">
      <c r="A226" s="987" t="s">
        <v>1435</v>
      </c>
      <c r="B226" s="947">
        <v>66729</v>
      </c>
      <c r="C226" s="943">
        <f t="shared" si="13"/>
        <v>66395.355</v>
      </c>
      <c r="D226" s="1136">
        <f t="shared" si="15"/>
        <v>65394.42</v>
      </c>
      <c r="E226" s="955"/>
      <c r="F226" s="1135" t="s">
        <v>1434</v>
      </c>
      <c r="G226" s="954">
        <v>216648</v>
      </c>
      <c r="H226" s="943">
        <f t="shared" si="12"/>
        <v>215564.76</v>
      </c>
      <c r="I226" s="1136">
        <f t="shared" si="14"/>
        <v>212315.04</v>
      </c>
    </row>
    <row r="227" spans="1:9" ht="18" customHeight="1">
      <c r="A227" s="987" t="s">
        <v>1437</v>
      </c>
      <c r="B227" s="954">
        <v>66729</v>
      </c>
      <c r="C227" s="943">
        <f t="shared" si="13"/>
        <v>66395.355</v>
      </c>
      <c r="D227" s="1136">
        <f t="shared" si="15"/>
        <v>65394.42</v>
      </c>
      <c r="E227" s="955"/>
      <c r="F227" s="1135" t="s">
        <v>1436</v>
      </c>
      <c r="G227" s="954">
        <v>223079</v>
      </c>
      <c r="H227" s="943">
        <f t="shared" si="12"/>
        <v>221963.605</v>
      </c>
      <c r="I227" s="1136">
        <f t="shared" si="14"/>
        <v>218617.42</v>
      </c>
    </row>
    <row r="228" spans="1:9" ht="18" customHeight="1">
      <c r="A228" s="987" t="s">
        <v>1438</v>
      </c>
      <c r="B228" s="954">
        <v>67850</v>
      </c>
      <c r="C228" s="943">
        <f t="shared" si="13"/>
        <v>67510.75</v>
      </c>
      <c r="D228" s="1136">
        <f t="shared" si="15"/>
        <v>66493</v>
      </c>
      <c r="E228" s="955"/>
      <c r="F228" s="1135" t="s">
        <v>2379</v>
      </c>
      <c r="G228" s="954">
        <v>90919</v>
      </c>
      <c r="H228" s="943">
        <f t="shared" si="12"/>
        <v>90464.405</v>
      </c>
      <c r="I228" s="1136">
        <f t="shared" si="14"/>
        <v>89100.62</v>
      </c>
    </row>
    <row r="229" spans="1:9" ht="18" customHeight="1">
      <c r="A229" s="987" t="s">
        <v>1440</v>
      </c>
      <c r="B229" s="947">
        <v>67850</v>
      </c>
      <c r="C229" s="943">
        <f t="shared" si="13"/>
        <v>67510.75</v>
      </c>
      <c r="D229" s="1136">
        <f t="shared" si="15"/>
        <v>66493</v>
      </c>
      <c r="E229" s="955"/>
      <c r="F229" s="1135" t="s">
        <v>1439</v>
      </c>
      <c r="G229" s="954">
        <v>106259</v>
      </c>
      <c r="H229" s="943">
        <f t="shared" si="12"/>
        <v>105727.705</v>
      </c>
      <c r="I229" s="1136">
        <f t="shared" si="14"/>
        <v>104133.82</v>
      </c>
    </row>
    <row r="230" spans="1:9" ht="18" customHeight="1">
      <c r="A230" s="987" t="s">
        <v>1442</v>
      </c>
      <c r="B230" s="954">
        <v>69325</v>
      </c>
      <c r="C230" s="943">
        <f t="shared" si="13"/>
        <v>68978.375</v>
      </c>
      <c r="D230" s="1136">
        <f t="shared" si="15"/>
        <v>67938.5</v>
      </c>
      <c r="E230" s="955"/>
      <c r="F230" s="1135" t="s">
        <v>1441</v>
      </c>
      <c r="G230" s="954" t="s">
        <v>365</v>
      </c>
      <c r="H230" s="943" t="s">
        <v>365</v>
      </c>
      <c r="I230" s="1136" t="s">
        <v>365</v>
      </c>
    </row>
    <row r="231" spans="1:9" ht="18" customHeight="1">
      <c r="A231" s="1135" t="s">
        <v>1444</v>
      </c>
      <c r="B231" s="947">
        <v>69325</v>
      </c>
      <c r="C231" s="943">
        <f t="shared" si="13"/>
        <v>68978.375</v>
      </c>
      <c r="D231" s="1136">
        <f t="shared" si="15"/>
        <v>67938.5</v>
      </c>
      <c r="E231" s="955"/>
      <c r="F231" s="1135" t="s">
        <v>1443</v>
      </c>
      <c r="G231" s="954">
        <v>115817</v>
      </c>
      <c r="H231" s="943">
        <f>G231*99.5/100</f>
        <v>115237.915</v>
      </c>
      <c r="I231" s="1136">
        <f t="shared" si="14"/>
        <v>113500.66</v>
      </c>
    </row>
    <row r="232" spans="1:9" ht="18" customHeight="1">
      <c r="A232" s="1135" t="s">
        <v>1446</v>
      </c>
      <c r="B232" s="954">
        <v>71036</v>
      </c>
      <c r="C232" s="943">
        <f t="shared" si="13"/>
        <v>70680.82</v>
      </c>
      <c r="D232" s="1136">
        <f t="shared" si="15"/>
        <v>69615.28</v>
      </c>
      <c r="E232" s="955"/>
      <c r="F232" s="1135" t="s">
        <v>1445</v>
      </c>
      <c r="G232" s="954" t="s">
        <v>365</v>
      </c>
      <c r="H232" s="943" t="s">
        <v>365</v>
      </c>
      <c r="I232" s="1136" t="s">
        <v>365</v>
      </c>
    </row>
    <row r="233" spans="1:9" ht="18" customHeight="1">
      <c r="A233" s="1135" t="s">
        <v>1448</v>
      </c>
      <c r="B233" s="947">
        <v>71036</v>
      </c>
      <c r="C233" s="943">
        <f t="shared" si="13"/>
        <v>70680.82</v>
      </c>
      <c r="D233" s="1136">
        <f t="shared" si="15"/>
        <v>69615.28</v>
      </c>
      <c r="E233" s="955"/>
      <c r="F233" s="1135" t="s">
        <v>1447</v>
      </c>
      <c r="G233" s="954">
        <v>148267</v>
      </c>
      <c r="H233" s="943">
        <f>G233*99.5/100</f>
        <v>147525.665</v>
      </c>
      <c r="I233" s="943">
        <f>H233*99.5/100</f>
        <v>146788.036675</v>
      </c>
    </row>
    <row r="234" spans="1:9" ht="18" customHeight="1">
      <c r="A234" s="987" t="s">
        <v>1450</v>
      </c>
      <c r="B234" s="954">
        <v>35636</v>
      </c>
      <c r="C234" s="943">
        <f t="shared" si="13"/>
        <v>35457.82</v>
      </c>
      <c r="D234" s="1136">
        <f t="shared" si="15"/>
        <v>34923.28</v>
      </c>
      <c r="E234" s="955"/>
      <c r="F234" s="1135" t="s">
        <v>1449</v>
      </c>
      <c r="G234" s="954" t="s">
        <v>365</v>
      </c>
      <c r="H234" s="943" t="s">
        <v>365</v>
      </c>
      <c r="I234" s="1136" t="s">
        <v>365</v>
      </c>
    </row>
    <row r="235" spans="1:9" ht="18" customHeight="1">
      <c r="A235" s="987" t="s">
        <v>1452</v>
      </c>
      <c r="B235" s="954">
        <v>35636</v>
      </c>
      <c r="C235" s="943">
        <f t="shared" si="13"/>
        <v>35457.82</v>
      </c>
      <c r="D235" s="1136">
        <f t="shared" si="15"/>
        <v>34923.28</v>
      </c>
      <c r="E235" s="955"/>
      <c r="F235" s="1135" t="s">
        <v>1451</v>
      </c>
      <c r="G235" s="954">
        <v>165082</v>
      </c>
      <c r="H235" s="943">
        <f>G235*99.5/100</f>
        <v>164256.59</v>
      </c>
      <c r="I235" s="1136">
        <f t="shared" si="14"/>
        <v>161780.36</v>
      </c>
    </row>
    <row r="236" spans="1:9" ht="18" customHeight="1">
      <c r="A236" s="987" t="s">
        <v>1454</v>
      </c>
      <c r="B236" s="947">
        <v>35636</v>
      </c>
      <c r="C236" s="943">
        <f t="shared" si="13"/>
        <v>35457.82</v>
      </c>
      <c r="D236" s="1136">
        <f t="shared" si="15"/>
        <v>34923.28</v>
      </c>
      <c r="E236" s="955"/>
      <c r="F236" s="1135" t="s">
        <v>1453</v>
      </c>
      <c r="G236" s="954">
        <v>165082</v>
      </c>
      <c r="H236" s="943">
        <f>G236*99.5/100</f>
        <v>164256.59</v>
      </c>
      <c r="I236" s="1136">
        <f t="shared" si="14"/>
        <v>161780.36</v>
      </c>
    </row>
    <row r="237" spans="1:9" ht="18" customHeight="1">
      <c r="A237" s="987" t="s">
        <v>1456</v>
      </c>
      <c r="B237" s="954">
        <v>35754</v>
      </c>
      <c r="C237" s="943">
        <f t="shared" si="13"/>
        <v>35575.23</v>
      </c>
      <c r="D237" s="1136">
        <f t="shared" si="15"/>
        <v>35038.92</v>
      </c>
      <c r="E237" s="955"/>
      <c r="F237" s="1135" t="s">
        <v>1455</v>
      </c>
      <c r="G237" s="954">
        <v>177944</v>
      </c>
      <c r="H237" s="943">
        <f>G237*99.5/100</f>
        <v>177054.28</v>
      </c>
      <c r="I237" s="1136">
        <f t="shared" si="14"/>
        <v>174385.12</v>
      </c>
    </row>
    <row r="238" spans="1:9" ht="18" customHeight="1">
      <c r="A238" s="987" t="s">
        <v>1458</v>
      </c>
      <c r="B238" s="954">
        <v>35872</v>
      </c>
      <c r="C238" s="943">
        <f t="shared" si="13"/>
        <v>35692.64</v>
      </c>
      <c r="D238" s="1136">
        <f t="shared" si="15"/>
        <v>35154.56</v>
      </c>
      <c r="E238" s="955"/>
      <c r="F238" s="1135" t="s">
        <v>1457</v>
      </c>
      <c r="G238" s="954">
        <v>178711</v>
      </c>
      <c r="H238" s="943">
        <f>G238*99.5/100</f>
        <v>177817.445</v>
      </c>
      <c r="I238" s="1136">
        <f t="shared" si="14"/>
        <v>175136.78</v>
      </c>
    </row>
    <row r="239" spans="1:9" ht="18" customHeight="1">
      <c r="A239" s="987" t="s">
        <v>1460</v>
      </c>
      <c r="B239" s="947">
        <v>35872</v>
      </c>
      <c r="C239" s="943">
        <f t="shared" si="13"/>
        <v>35692.64</v>
      </c>
      <c r="D239" s="1136">
        <f t="shared" si="15"/>
        <v>35154.56</v>
      </c>
      <c r="E239" s="955"/>
      <c r="F239" s="1135" t="s">
        <v>1459</v>
      </c>
      <c r="G239" s="954">
        <v>189567</v>
      </c>
      <c r="H239" s="943">
        <f>G239*99.5/100</f>
        <v>188619.165</v>
      </c>
      <c r="I239" s="1136">
        <f t="shared" si="14"/>
        <v>185775.66</v>
      </c>
    </row>
    <row r="240" spans="1:9" ht="18" customHeight="1">
      <c r="A240" s="987" t="s">
        <v>1462</v>
      </c>
      <c r="B240" s="947">
        <v>36049</v>
      </c>
      <c r="C240" s="943">
        <f t="shared" si="13"/>
        <v>35868.755</v>
      </c>
      <c r="D240" s="1136">
        <f t="shared" si="15"/>
        <v>35328.02</v>
      </c>
      <c r="E240" s="955"/>
      <c r="F240" s="1135" t="s">
        <v>1461</v>
      </c>
      <c r="G240" s="954" t="s">
        <v>365</v>
      </c>
      <c r="H240" s="943" t="s">
        <v>365</v>
      </c>
      <c r="I240" s="1136" t="s">
        <v>365</v>
      </c>
    </row>
    <row r="241" spans="1:9" ht="18" customHeight="1">
      <c r="A241" s="987" t="s">
        <v>1464</v>
      </c>
      <c r="B241" s="954">
        <v>36049</v>
      </c>
      <c r="C241" s="943">
        <f t="shared" si="13"/>
        <v>35868.755</v>
      </c>
      <c r="D241" s="1136">
        <f t="shared" si="15"/>
        <v>35328.02</v>
      </c>
      <c r="E241" s="955"/>
      <c r="F241" s="1135" t="s">
        <v>1463</v>
      </c>
      <c r="G241" s="954">
        <v>219185</v>
      </c>
      <c r="H241" s="943">
        <f>G241*99.5/100</f>
        <v>218089.075</v>
      </c>
      <c r="I241" s="1136">
        <f t="shared" si="14"/>
        <v>214801.3</v>
      </c>
    </row>
    <row r="242" spans="1:9" ht="18" customHeight="1">
      <c r="A242" s="1135" t="s">
        <v>1466</v>
      </c>
      <c r="B242" s="947">
        <v>36344</v>
      </c>
      <c r="C242" s="943">
        <f t="shared" si="13"/>
        <v>36162.28</v>
      </c>
      <c r="D242" s="1136">
        <f t="shared" si="15"/>
        <v>35617.12</v>
      </c>
      <c r="E242" s="955"/>
      <c r="F242" s="1135" t="s">
        <v>1465</v>
      </c>
      <c r="G242" s="954">
        <v>232106</v>
      </c>
      <c r="H242" s="943">
        <f>G242*99.5/100</f>
        <v>230945.47</v>
      </c>
      <c r="I242" s="1136">
        <f t="shared" si="14"/>
        <v>227463.88</v>
      </c>
    </row>
    <row r="243" spans="1:9" ht="18" customHeight="1">
      <c r="A243" s="1135" t="s">
        <v>1468</v>
      </c>
      <c r="B243" s="954">
        <v>36344</v>
      </c>
      <c r="C243" s="943">
        <f t="shared" si="13"/>
        <v>36162.28</v>
      </c>
      <c r="D243" s="1136">
        <f t="shared" si="15"/>
        <v>35617.12</v>
      </c>
      <c r="E243" s="955"/>
      <c r="F243" s="1135" t="s">
        <v>1467</v>
      </c>
      <c r="G243" s="954" t="s">
        <v>365</v>
      </c>
      <c r="H243" s="943" t="s">
        <v>365</v>
      </c>
      <c r="I243" s="1136" t="s">
        <v>365</v>
      </c>
    </row>
    <row r="244" spans="1:9" ht="18" customHeight="1">
      <c r="A244" s="987" t="s">
        <v>1470</v>
      </c>
      <c r="B244" s="947">
        <v>36580</v>
      </c>
      <c r="C244" s="943">
        <f t="shared" si="13"/>
        <v>36397.1</v>
      </c>
      <c r="D244" s="1136">
        <f t="shared" si="15"/>
        <v>35848.4</v>
      </c>
      <c r="E244" s="955"/>
      <c r="F244" s="1135" t="s">
        <v>1469</v>
      </c>
      <c r="G244" s="954" t="s">
        <v>365</v>
      </c>
      <c r="H244" s="943" t="s">
        <v>365</v>
      </c>
      <c r="I244" s="1136" t="s">
        <v>365</v>
      </c>
    </row>
    <row r="245" spans="1:9" ht="18" customHeight="1">
      <c r="A245" s="1135" t="s">
        <v>1472</v>
      </c>
      <c r="B245" s="954">
        <v>36580</v>
      </c>
      <c r="C245" s="943">
        <f t="shared" si="13"/>
        <v>36397.1</v>
      </c>
      <c r="D245" s="1136">
        <f t="shared" si="15"/>
        <v>35848.4</v>
      </c>
      <c r="E245" s="955"/>
      <c r="F245" s="1135" t="s">
        <v>1471</v>
      </c>
      <c r="G245" s="954" t="s">
        <v>365</v>
      </c>
      <c r="H245" s="943" t="s">
        <v>365</v>
      </c>
      <c r="I245" s="1136" t="s">
        <v>365</v>
      </c>
    </row>
    <row r="246" spans="1:9" ht="18" customHeight="1">
      <c r="A246" s="1135" t="s">
        <v>1474</v>
      </c>
      <c r="B246" s="954">
        <v>36757</v>
      </c>
      <c r="C246" s="943">
        <f t="shared" si="13"/>
        <v>36573.215</v>
      </c>
      <c r="D246" s="1136">
        <f t="shared" si="15"/>
        <v>36021.86</v>
      </c>
      <c r="E246" s="955"/>
      <c r="F246" s="1135" t="s">
        <v>1473</v>
      </c>
      <c r="G246" s="954" t="s">
        <v>365</v>
      </c>
      <c r="H246" s="943" t="s">
        <v>365</v>
      </c>
      <c r="I246" s="1136" t="s">
        <v>365</v>
      </c>
    </row>
    <row r="247" spans="1:9" ht="18" customHeight="1">
      <c r="A247" s="1135" t="s">
        <v>1475</v>
      </c>
      <c r="B247" s="947">
        <v>36875</v>
      </c>
      <c r="C247" s="943">
        <f t="shared" si="13"/>
        <v>36690.625</v>
      </c>
      <c r="D247" s="1136">
        <f t="shared" si="15"/>
        <v>36137.5</v>
      </c>
      <c r="E247" s="955"/>
      <c r="F247" s="1135" t="s">
        <v>2380</v>
      </c>
      <c r="G247" s="954">
        <v>105728</v>
      </c>
      <c r="H247" s="943">
        <f aca="true" t="shared" si="16" ref="H247:H291">G247*99.5/100</f>
        <v>105199.36</v>
      </c>
      <c r="I247" s="1136">
        <f t="shared" si="14"/>
        <v>103613.44</v>
      </c>
    </row>
    <row r="248" spans="1:9" ht="18" customHeight="1">
      <c r="A248" s="1135" t="s">
        <v>1476</v>
      </c>
      <c r="B248" s="954">
        <v>36875</v>
      </c>
      <c r="C248" s="943">
        <f t="shared" si="13"/>
        <v>36690.625</v>
      </c>
      <c r="D248" s="1136">
        <f t="shared" si="15"/>
        <v>36137.5</v>
      </c>
      <c r="E248" s="955"/>
      <c r="F248" s="1135" t="s">
        <v>2381</v>
      </c>
      <c r="G248" s="947">
        <v>112395</v>
      </c>
      <c r="H248" s="943">
        <f t="shared" si="16"/>
        <v>111833.025</v>
      </c>
      <c r="I248" s="1136">
        <f t="shared" si="14"/>
        <v>110147.1</v>
      </c>
    </row>
    <row r="249" spans="1:9" ht="18" customHeight="1">
      <c r="A249" s="1135" t="s">
        <v>1477</v>
      </c>
      <c r="B249" s="947">
        <v>36875</v>
      </c>
      <c r="C249" s="943">
        <f t="shared" si="13"/>
        <v>36690.625</v>
      </c>
      <c r="D249" s="1136">
        <f t="shared" si="15"/>
        <v>36137.5</v>
      </c>
      <c r="E249" s="955"/>
      <c r="F249" s="1135" t="s">
        <v>2382</v>
      </c>
      <c r="G249" s="947">
        <v>115699</v>
      </c>
      <c r="H249" s="943">
        <f t="shared" si="16"/>
        <v>115120.505</v>
      </c>
      <c r="I249" s="1136">
        <f t="shared" si="14"/>
        <v>113385.02</v>
      </c>
    </row>
    <row r="250" spans="1:9" ht="18" customHeight="1">
      <c r="A250" s="1135" t="s">
        <v>1478</v>
      </c>
      <c r="B250" s="954">
        <v>36875</v>
      </c>
      <c r="C250" s="943">
        <f t="shared" si="13"/>
        <v>36690.625</v>
      </c>
      <c r="D250" s="1136">
        <f t="shared" si="15"/>
        <v>36137.5</v>
      </c>
      <c r="E250" s="955"/>
      <c r="F250" s="1135" t="s">
        <v>2383</v>
      </c>
      <c r="G250" s="954">
        <v>116053</v>
      </c>
      <c r="H250" s="943">
        <f t="shared" si="16"/>
        <v>115472.735</v>
      </c>
      <c r="I250" s="1136">
        <f t="shared" si="14"/>
        <v>113731.94</v>
      </c>
    </row>
    <row r="251" spans="1:9" ht="18" customHeight="1">
      <c r="A251" s="1135" t="s">
        <v>1479</v>
      </c>
      <c r="B251" s="947">
        <v>40946</v>
      </c>
      <c r="C251" s="943">
        <f t="shared" si="13"/>
        <v>40741.27</v>
      </c>
      <c r="D251" s="1136">
        <f t="shared" si="15"/>
        <v>40127.08</v>
      </c>
      <c r="E251" s="955"/>
      <c r="F251" s="1135" t="s">
        <v>2384</v>
      </c>
      <c r="G251" s="947">
        <v>118531</v>
      </c>
      <c r="H251" s="943">
        <f t="shared" si="16"/>
        <v>117938.345</v>
      </c>
      <c r="I251" s="1136">
        <f t="shared" si="14"/>
        <v>116160.38</v>
      </c>
    </row>
    <row r="252" spans="1:9" ht="18" customHeight="1">
      <c r="A252" s="1135" t="s">
        <v>1480</v>
      </c>
      <c r="B252" s="954">
        <v>40946</v>
      </c>
      <c r="C252" s="943">
        <f t="shared" si="13"/>
        <v>40741.27</v>
      </c>
      <c r="D252" s="1136">
        <f t="shared" si="15"/>
        <v>40127.08</v>
      </c>
      <c r="E252" s="955"/>
      <c r="F252" s="1135" t="s">
        <v>2385</v>
      </c>
      <c r="G252" s="954">
        <v>144373</v>
      </c>
      <c r="H252" s="943">
        <f t="shared" si="16"/>
        <v>143651.135</v>
      </c>
      <c r="I252" s="1136">
        <f t="shared" si="14"/>
        <v>141485.54</v>
      </c>
    </row>
    <row r="253" spans="1:9" ht="18" customHeight="1">
      <c r="A253" s="1135" t="s">
        <v>1481</v>
      </c>
      <c r="B253" s="947">
        <v>42244</v>
      </c>
      <c r="C253" s="943">
        <f t="shared" si="13"/>
        <v>42032.78</v>
      </c>
      <c r="D253" s="1136">
        <f t="shared" si="15"/>
        <v>41399.12</v>
      </c>
      <c r="E253" s="955"/>
      <c r="F253" s="1135" t="s">
        <v>2386</v>
      </c>
      <c r="G253" s="947">
        <v>148503</v>
      </c>
      <c r="H253" s="943">
        <f t="shared" si="16"/>
        <v>147760.485</v>
      </c>
      <c r="I253" s="1136">
        <f t="shared" si="14"/>
        <v>145532.94</v>
      </c>
    </row>
    <row r="254" spans="1:9" ht="18" customHeight="1">
      <c r="A254" s="1135" t="s">
        <v>1482</v>
      </c>
      <c r="B254" s="954">
        <v>42244</v>
      </c>
      <c r="C254" s="943">
        <f t="shared" si="13"/>
        <v>42032.78</v>
      </c>
      <c r="D254" s="1136">
        <f t="shared" si="15"/>
        <v>41399.12</v>
      </c>
      <c r="E254" s="955"/>
      <c r="F254" s="1135" t="s">
        <v>2387</v>
      </c>
      <c r="G254" s="954">
        <v>148857</v>
      </c>
      <c r="H254" s="943">
        <f t="shared" si="16"/>
        <v>148112.715</v>
      </c>
      <c r="I254" s="1136">
        <f t="shared" si="14"/>
        <v>145879.86</v>
      </c>
    </row>
    <row r="255" spans="1:9" ht="18" customHeight="1">
      <c r="A255" s="987" t="s">
        <v>1483</v>
      </c>
      <c r="B255" s="954">
        <v>42598</v>
      </c>
      <c r="C255" s="943">
        <f t="shared" si="13"/>
        <v>42385.01</v>
      </c>
      <c r="D255" s="1136">
        <f t="shared" si="15"/>
        <v>41746.04</v>
      </c>
      <c r="E255" s="955"/>
      <c r="F255" s="1135" t="s">
        <v>2388</v>
      </c>
      <c r="G255" s="947">
        <v>160421</v>
      </c>
      <c r="H255" s="943">
        <f t="shared" si="16"/>
        <v>159618.895</v>
      </c>
      <c r="I255" s="1136">
        <f t="shared" si="14"/>
        <v>157212.58</v>
      </c>
    </row>
    <row r="256" spans="1:9" ht="18" customHeight="1">
      <c r="A256" s="987" t="s">
        <v>1484</v>
      </c>
      <c r="B256" s="947">
        <v>42598</v>
      </c>
      <c r="C256" s="943">
        <f t="shared" si="13"/>
        <v>42385.01</v>
      </c>
      <c r="D256" s="1136">
        <f t="shared" si="15"/>
        <v>41746.04</v>
      </c>
      <c r="E256" s="955"/>
      <c r="F256" s="1135" t="s">
        <v>2389</v>
      </c>
      <c r="G256" s="954">
        <v>180540</v>
      </c>
      <c r="H256" s="943">
        <f t="shared" si="16"/>
        <v>179637.3</v>
      </c>
      <c r="I256" s="1136">
        <f t="shared" si="14"/>
        <v>176929.2</v>
      </c>
    </row>
    <row r="257" spans="1:9" ht="18" customHeight="1">
      <c r="A257" s="1135" t="s">
        <v>1485</v>
      </c>
      <c r="B257" s="947">
        <v>43070</v>
      </c>
      <c r="C257" s="943">
        <f t="shared" si="13"/>
        <v>42854.65</v>
      </c>
      <c r="D257" s="1136">
        <f t="shared" si="15"/>
        <v>42208.6</v>
      </c>
      <c r="E257" s="955"/>
      <c r="F257" s="1135" t="s">
        <v>2390</v>
      </c>
      <c r="G257" s="947">
        <v>196765</v>
      </c>
      <c r="H257" s="943">
        <f t="shared" si="16"/>
        <v>195781.175</v>
      </c>
      <c r="I257" s="1136">
        <f t="shared" si="14"/>
        <v>192829.7</v>
      </c>
    </row>
    <row r="258" spans="1:9" ht="18" customHeight="1">
      <c r="A258" s="1135" t="s">
        <v>1486</v>
      </c>
      <c r="B258" s="954">
        <v>43070</v>
      </c>
      <c r="C258" s="943">
        <f t="shared" si="13"/>
        <v>42854.65</v>
      </c>
      <c r="D258" s="1136">
        <f t="shared" si="15"/>
        <v>42208.6</v>
      </c>
      <c r="E258" s="955"/>
      <c r="F258" s="1135" t="s">
        <v>2391</v>
      </c>
      <c r="G258" s="954">
        <v>199892</v>
      </c>
      <c r="H258" s="943">
        <f t="shared" si="16"/>
        <v>198892.54</v>
      </c>
      <c r="I258" s="1136">
        <f t="shared" si="14"/>
        <v>195894.16</v>
      </c>
    </row>
    <row r="259" spans="1:9" ht="18" customHeight="1">
      <c r="A259" s="987" t="s">
        <v>1487</v>
      </c>
      <c r="B259" s="947">
        <v>44132</v>
      </c>
      <c r="C259" s="943">
        <f t="shared" si="13"/>
        <v>43911.34</v>
      </c>
      <c r="D259" s="1136">
        <f t="shared" si="15"/>
        <v>43249.36</v>
      </c>
      <c r="E259" s="955"/>
      <c r="F259" s="1135" t="s">
        <v>2392</v>
      </c>
      <c r="G259" s="947">
        <v>231221</v>
      </c>
      <c r="H259" s="943">
        <f t="shared" si="16"/>
        <v>230064.895</v>
      </c>
      <c r="I259" s="1136">
        <f t="shared" si="14"/>
        <v>226596.58</v>
      </c>
    </row>
    <row r="260" spans="1:9" ht="18" customHeight="1">
      <c r="A260" s="1135" t="s">
        <v>1488</v>
      </c>
      <c r="B260" s="954">
        <v>44132</v>
      </c>
      <c r="C260" s="943">
        <f t="shared" si="13"/>
        <v>43911.34</v>
      </c>
      <c r="D260" s="1136">
        <f t="shared" si="15"/>
        <v>43249.36</v>
      </c>
      <c r="E260" s="955"/>
      <c r="F260" s="1135" t="s">
        <v>2393</v>
      </c>
      <c r="G260" s="954">
        <v>231339</v>
      </c>
      <c r="H260" s="943">
        <f t="shared" si="16"/>
        <v>230182.305</v>
      </c>
      <c r="I260" s="1136">
        <f t="shared" si="14"/>
        <v>226712.22</v>
      </c>
    </row>
    <row r="261" spans="1:9" ht="18" customHeight="1">
      <c r="A261" s="987" t="s">
        <v>1490</v>
      </c>
      <c r="B261" s="954">
        <v>45076</v>
      </c>
      <c r="C261" s="943">
        <f t="shared" si="13"/>
        <v>44850.62</v>
      </c>
      <c r="D261" s="1136">
        <f t="shared" si="15"/>
        <v>44174.48</v>
      </c>
      <c r="E261" s="955"/>
      <c r="F261" s="1135" t="s">
        <v>1489</v>
      </c>
      <c r="G261" s="947">
        <v>272816</v>
      </c>
      <c r="H261" s="943">
        <f t="shared" si="16"/>
        <v>271451.92</v>
      </c>
      <c r="I261" s="1136">
        <f t="shared" si="14"/>
        <v>267359.68</v>
      </c>
    </row>
    <row r="262" spans="1:9" ht="18" customHeight="1">
      <c r="A262" s="987" t="s">
        <v>1492</v>
      </c>
      <c r="B262" s="954">
        <v>45076</v>
      </c>
      <c r="C262" s="943">
        <f t="shared" si="13"/>
        <v>44850.62</v>
      </c>
      <c r="D262" s="1136">
        <f t="shared" si="15"/>
        <v>44174.48</v>
      </c>
      <c r="E262" s="955"/>
      <c r="F262" s="1135" t="s">
        <v>1491</v>
      </c>
      <c r="G262" s="947">
        <v>284616</v>
      </c>
      <c r="H262" s="943">
        <f t="shared" si="16"/>
        <v>283192.92</v>
      </c>
      <c r="I262" s="1136">
        <f t="shared" si="14"/>
        <v>278923.68</v>
      </c>
    </row>
    <row r="263" spans="1:9" ht="18" customHeight="1">
      <c r="A263" s="987" t="s">
        <v>1494</v>
      </c>
      <c r="B263" s="947">
        <v>45076</v>
      </c>
      <c r="C263" s="943">
        <f t="shared" si="13"/>
        <v>44850.62</v>
      </c>
      <c r="D263" s="1136">
        <f t="shared" si="15"/>
        <v>44174.48</v>
      </c>
      <c r="E263" s="955"/>
      <c r="F263" s="1135" t="s">
        <v>1493</v>
      </c>
      <c r="G263" s="954">
        <v>110920</v>
      </c>
      <c r="H263" s="943">
        <f t="shared" si="16"/>
        <v>110365.4</v>
      </c>
      <c r="I263" s="1136">
        <f t="shared" si="14"/>
        <v>108701.6</v>
      </c>
    </row>
    <row r="264" spans="1:9" ht="18" customHeight="1">
      <c r="A264" s="1135" t="s">
        <v>1496</v>
      </c>
      <c r="B264" s="947">
        <v>45548</v>
      </c>
      <c r="C264" s="943">
        <f t="shared" si="13"/>
        <v>45320.26</v>
      </c>
      <c r="D264" s="1136">
        <f t="shared" si="15"/>
        <v>44637.04</v>
      </c>
      <c r="E264" s="955"/>
      <c r="F264" s="1135" t="s">
        <v>1495</v>
      </c>
      <c r="G264" s="947">
        <v>112395</v>
      </c>
      <c r="H264" s="943">
        <f t="shared" si="16"/>
        <v>111833.025</v>
      </c>
      <c r="I264" s="1136">
        <f t="shared" si="14"/>
        <v>110147.1</v>
      </c>
    </row>
    <row r="265" spans="1:9" ht="18" customHeight="1">
      <c r="A265" s="1135" t="s">
        <v>1498</v>
      </c>
      <c r="B265" s="954">
        <v>45548</v>
      </c>
      <c r="C265" s="943">
        <f t="shared" si="13"/>
        <v>45320.26</v>
      </c>
      <c r="D265" s="1136">
        <f t="shared" si="15"/>
        <v>44637.04</v>
      </c>
      <c r="E265" s="955"/>
      <c r="F265" s="1135" t="s">
        <v>1497</v>
      </c>
      <c r="G265" s="947">
        <v>116053</v>
      </c>
      <c r="H265" s="943">
        <f t="shared" si="16"/>
        <v>115472.735</v>
      </c>
      <c r="I265" s="1136">
        <f t="shared" si="14"/>
        <v>113731.94</v>
      </c>
    </row>
    <row r="266" spans="1:9" ht="18" customHeight="1">
      <c r="A266" s="1135" t="s">
        <v>1500</v>
      </c>
      <c r="B266" s="947">
        <v>49796</v>
      </c>
      <c r="C266" s="943">
        <f t="shared" si="13"/>
        <v>49547.02</v>
      </c>
      <c r="D266" s="1136">
        <f t="shared" si="15"/>
        <v>48800.08</v>
      </c>
      <c r="E266" s="955"/>
      <c r="F266" s="1135" t="s">
        <v>1499</v>
      </c>
      <c r="G266" s="947">
        <v>119947</v>
      </c>
      <c r="H266" s="943">
        <f t="shared" si="16"/>
        <v>119347.265</v>
      </c>
      <c r="I266" s="1136">
        <f t="shared" si="14"/>
        <v>117548.06</v>
      </c>
    </row>
    <row r="267" spans="1:9" ht="18" customHeight="1">
      <c r="A267" s="1135" t="s">
        <v>1502</v>
      </c>
      <c r="B267" s="954">
        <v>49796</v>
      </c>
      <c r="C267" s="943">
        <f t="shared" si="13"/>
        <v>49547.02</v>
      </c>
      <c r="D267" s="1136">
        <f t="shared" si="15"/>
        <v>48800.08</v>
      </c>
      <c r="E267" s="955"/>
      <c r="F267" s="1135" t="s">
        <v>1501</v>
      </c>
      <c r="G267" s="954">
        <v>144373</v>
      </c>
      <c r="H267" s="943">
        <f t="shared" si="16"/>
        <v>143651.135</v>
      </c>
      <c r="I267" s="1136">
        <f t="shared" si="14"/>
        <v>141485.54</v>
      </c>
    </row>
    <row r="268" spans="1:9" ht="18" customHeight="1">
      <c r="A268" s="1135" t="s">
        <v>1504</v>
      </c>
      <c r="B268" s="954">
        <v>52274</v>
      </c>
      <c r="C268" s="943">
        <f t="shared" si="13"/>
        <v>52012.63</v>
      </c>
      <c r="D268" s="1136">
        <f t="shared" si="15"/>
        <v>51228.52</v>
      </c>
      <c r="E268" s="955"/>
      <c r="F268" s="1135" t="s">
        <v>1503</v>
      </c>
      <c r="G268" s="947">
        <v>148503</v>
      </c>
      <c r="H268" s="943">
        <f t="shared" si="16"/>
        <v>147760.485</v>
      </c>
      <c r="I268" s="1136">
        <f t="shared" si="14"/>
        <v>145532.94</v>
      </c>
    </row>
    <row r="269" spans="1:9" ht="18" customHeight="1">
      <c r="A269" s="987" t="s">
        <v>1506</v>
      </c>
      <c r="B269" s="947">
        <v>52274</v>
      </c>
      <c r="C269" s="943">
        <f t="shared" si="13"/>
        <v>52012.63</v>
      </c>
      <c r="D269" s="1136">
        <f t="shared" si="15"/>
        <v>51228.52</v>
      </c>
      <c r="E269" s="955"/>
      <c r="F269" s="1135" t="s">
        <v>1505</v>
      </c>
      <c r="G269" s="954">
        <v>160421</v>
      </c>
      <c r="H269" s="943">
        <f t="shared" si="16"/>
        <v>159618.895</v>
      </c>
      <c r="I269" s="1136">
        <f t="shared" si="14"/>
        <v>157212.58</v>
      </c>
    </row>
    <row r="270" spans="1:9" ht="18" customHeight="1">
      <c r="A270" s="987" t="s">
        <v>1508</v>
      </c>
      <c r="B270" s="947">
        <v>55106</v>
      </c>
      <c r="C270" s="943">
        <f aca="true" t="shared" si="17" ref="C270:C311">B270*99.5/100</f>
        <v>54830.47</v>
      </c>
      <c r="D270" s="1136">
        <f t="shared" si="15"/>
        <v>54003.88</v>
      </c>
      <c r="E270" s="955"/>
      <c r="F270" s="1135" t="s">
        <v>1507</v>
      </c>
      <c r="G270" s="947">
        <v>160421</v>
      </c>
      <c r="H270" s="943">
        <f t="shared" si="16"/>
        <v>159618.895</v>
      </c>
      <c r="I270" s="1136">
        <f aca="true" t="shared" si="18" ref="I270:I291">G270*98/100</f>
        <v>157212.58</v>
      </c>
    </row>
    <row r="271" spans="1:9" ht="18" customHeight="1">
      <c r="A271" s="987" t="s">
        <v>1510</v>
      </c>
      <c r="B271" s="954">
        <v>55106</v>
      </c>
      <c r="C271" s="943">
        <f t="shared" si="17"/>
        <v>54830.47</v>
      </c>
      <c r="D271" s="1136">
        <f aca="true" t="shared" si="19" ref="D271:D292">B271*98/100</f>
        <v>54003.88</v>
      </c>
      <c r="E271" s="955"/>
      <c r="F271" s="1135" t="s">
        <v>1509</v>
      </c>
      <c r="G271" s="954">
        <v>184375</v>
      </c>
      <c r="H271" s="943">
        <f t="shared" si="16"/>
        <v>183453.125</v>
      </c>
      <c r="I271" s="1136">
        <f t="shared" si="18"/>
        <v>180687.5</v>
      </c>
    </row>
    <row r="272" spans="1:9" ht="18" customHeight="1">
      <c r="A272" s="987" t="s">
        <v>1512</v>
      </c>
      <c r="B272" s="954">
        <v>57112</v>
      </c>
      <c r="C272" s="943">
        <f t="shared" si="17"/>
        <v>56826.44</v>
      </c>
      <c r="D272" s="1136">
        <f t="shared" si="19"/>
        <v>55969.76</v>
      </c>
      <c r="E272" s="955"/>
      <c r="F272" s="1135" t="s">
        <v>1511</v>
      </c>
      <c r="G272" s="947">
        <v>194051</v>
      </c>
      <c r="H272" s="943">
        <f t="shared" si="16"/>
        <v>193080.745</v>
      </c>
      <c r="I272" s="1136">
        <f t="shared" si="18"/>
        <v>190169.98</v>
      </c>
    </row>
    <row r="273" spans="1:9" ht="18" customHeight="1">
      <c r="A273" s="987" t="s">
        <v>1514</v>
      </c>
      <c r="B273" s="954">
        <v>57997</v>
      </c>
      <c r="C273" s="943">
        <f t="shared" si="17"/>
        <v>57707.015</v>
      </c>
      <c r="D273" s="1136">
        <f t="shared" si="19"/>
        <v>56837.06</v>
      </c>
      <c r="E273" s="955"/>
      <c r="F273" s="1135" t="s">
        <v>1513</v>
      </c>
      <c r="G273" s="954">
        <v>226973</v>
      </c>
      <c r="H273" s="943">
        <f t="shared" si="16"/>
        <v>225838.135</v>
      </c>
      <c r="I273" s="1136">
        <f t="shared" si="18"/>
        <v>222433.54</v>
      </c>
    </row>
    <row r="274" spans="1:9" ht="18" customHeight="1">
      <c r="A274" s="987" t="s">
        <v>1516</v>
      </c>
      <c r="B274" s="947">
        <v>57997</v>
      </c>
      <c r="C274" s="943">
        <f t="shared" si="17"/>
        <v>57707.015</v>
      </c>
      <c r="D274" s="1136">
        <f t="shared" si="19"/>
        <v>56837.06</v>
      </c>
      <c r="E274" s="955"/>
      <c r="F274" s="1135" t="s">
        <v>1515</v>
      </c>
      <c r="G274" s="947">
        <v>231221</v>
      </c>
      <c r="H274" s="943">
        <f t="shared" si="16"/>
        <v>230064.895</v>
      </c>
      <c r="I274" s="1136">
        <f t="shared" si="18"/>
        <v>226596.58</v>
      </c>
    </row>
    <row r="275" spans="1:9" ht="18" customHeight="1">
      <c r="A275" s="1135" t="s">
        <v>1518</v>
      </c>
      <c r="B275" s="954">
        <v>60711</v>
      </c>
      <c r="C275" s="943">
        <f t="shared" si="17"/>
        <v>60407.445</v>
      </c>
      <c r="D275" s="1136">
        <f t="shared" si="19"/>
        <v>59496.78</v>
      </c>
      <c r="E275" s="955"/>
      <c r="F275" s="1135" t="s">
        <v>1517</v>
      </c>
      <c r="G275" s="947">
        <v>272816</v>
      </c>
      <c r="H275" s="943">
        <f t="shared" si="16"/>
        <v>271451.92</v>
      </c>
      <c r="I275" s="1136">
        <f t="shared" si="18"/>
        <v>267359.68</v>
      </c>
    </row>
    <row r="276" spans="1:9" ht="18" customHeight="1">
      <c r="A276" s="1135" t="s">
        <v>1520</v>
      </c>
      <c r="B276" s="947">
        <v>60711</v>
      </c>
      <c r="C276" s="943">
        <f t="shared" si="17"/>
        <v>60407.445</v>
      </c>
      <c r="D276" s="1136">
        <f t="shared" si="19"/>
        <v>59496.78</v>
      </c>
      <c r="E276" s="955"/>
      <c r="F276" s="1135" t="s">
        <v>1519</v>
      </c>
      <c r="G276" s="947">
        <v>284616</v>
      </c>
      <c r="H276" s="943">
        <f t="shared" si="16"/>
        <v>283192.92</v>
      </c>
      <c r="I276" s="1136">
        <f t="shared" si="18"/>
        <v>278923.68</v>
      </c>
    </row>
    <row r="277" spans="1:9" ht="18" customHeight="1">
      <c r="A277" s="987" t="s">
        <v>1522</v>
      </c>
      <c r="B277" s="947">
        <v>39766</v>
      </c>
      <c r="C277" s="943">
        <f t="shared" si="17"/>
        <v>39567.17</v>
      </c>
      <c r="D277" s="1136">
        <f t="shared" si="19"/>
        <v>38970.68</v>
      </c>
      <c r="E277" s="955"/>
      <c r="F277" s="987" t="s">
        <v>1521</v>
      </c>
      <c r="G277" s="954">
        <v>109563</v>
      </c>
      <c r="H277" s="943">
        <f t="shared" si="16"/>
        <v>109015.185</v>
      </c>
      <c r="I277" s="1136">
        <f t="shared" si="18"/>
        <v>107371.74</v>
      </c>
    </row>
    <row r="278" spans="1:9" ht="18" customHeight="1">
      <c r="A278" s="987" t="s">
        <v>1524</v>
      </c>
      <c r="B278" s="954">
        <v>39766</v>
      </c>
      <c r="C278" s="943">
        <f t="shared" si="17"/>
        <v>39567.17</v>
      </c>
      <c r="D278" s="1136">
        <f t="shared" si="19"/>
        <v>38970.68</v>
      </c>
      <c r="E278" s="955"/>
      <c r="F278" s="987" t="s">
        <v>1523</v>
      </c>
      <c r="G278" s="947">
        <v>112690</v>
      </c>
      <c r="H278" s="943">
        <f t="shared" si="16"/>
        <v>112126.55</v>
      </c>
      <c r="I278" s="1136">
        <f t="shared" si="18"/>
        <v>110436.2</v>
      </c>
    </row>
    <row r="279" spans="1:9" ht="18" customHeight="1">
      <c r="A279" s="987" t="s">
        <v>1526</v>
      </c>
      <c r="B279" s="954">
        <v>39825</v>
      </c>
      <c r="C279" s="943">
        <f t="shared" si="17"/>
        <v>39625.875</v>
      </c>
      <c r="D279" s="1136">
        <f t="shared" si="19"/>
        <v>39028.5</v>
      </c>
      <c r="E279" s="955"/>
      <c r="F279" s="987" t="s">
        <v>1525</v>
      </c>
      <c r="G279" s="954">
        <v>123133</v>
      </c>
      <c r="H279" s="943">
        <f t="shared" si="16"/>
        <v>122517.335</v>
      </c>
      <c r="I279" s="1136">
        <f t="shared" si="18"/>
        <v>120670.34</v>
      </c>
    </row>
    <row r="280" spans="1:9" ht="18" customHeight="1">
      <c r="A280" s="987" t="s">
        <v>1528</v>
      </c>
      <c r="B280" s="947">
        <v>40002</v>
      </c>
      <c r="C280" s="943">
        <f t="shared" si="17"/>
        <v>39801.99</v>
      </c>
      <c r="D280" s="1136">
        <f t="shared" si="19"/>
        <v>39201.96</v>
      </c>
      <c r="E280" s="955"/>
      <c r="F280" s="987" t="s">
        <v>1527</v>
      </c>
      <c r="G280" s="947">
        <v>136172</v>
      </c>
      <c r="H280" s="943">
        <f t="shared" si="16"/>
        <v>135491.14</v>
      </c>
      <c r="I280" s="1136">
        <f t="shared" si="18"/>
        <v>133448.56</v>
      </c>
    </row>
    <row r="281" spans="1:9" ht="18" customHeight="1">
      <c r="A281" s="987" t="s">
        <v>1530</v>
      </c>
      <c r="B281" s="954">
        <v>40002</v>
      </c>
      <c r="C281" s="943">
        <f t="shared" si="17"/>
        <v>39801.99</v>
      </c>
      <c r="D281" s="1136">
        <f t="shared" si="19"/>
        <v>39201.96</v>
      </c>
      <c r="E281" s="955"/>
      <c r="F281" s="987" t="s">
        <v>1529</v>
      </c>
      <c r="G281" s="954">
        <v>168976</v>
      </c>
      <c r="H281" s="943">
        <f t="shared" si="16"/>
        <v>168131.12</v>
      </c>
      <c r="I281" s="1136">
        <f t="shared" si="18"/>
        <v>165596.48</v>
      </c>
    </row>
    <row r="282" spans="1:9" ht="18" customHeight="1">
      <c r="A282" s="987" t="s">
        <v>1532</v>
      </c>
      <c r="B282" s="942">
        <v>40415</v>
      </c>
      <c r="C282" s="943">
        <f t="shared" si="17"/>
        <v>40212.925</v>
      </c>
      <c r="D282" s="1136">
        <f t="shared" si="19"/>
        <v>39606.7</v>
      </c>
      <c r="E282" s="955"/>
      <c r="F282" s="987" t="s">
        <v>1531</v>
      </c>
      <c r="G282" s="947">
        <v>169212</v>
      </c>
      <c r="H282" s="943">
        <f t="shared" si="16"/>
        <v>168365.94</v>
      </c>
      <c r="I282" s="1136">
        <f t="shared" si="18"/>
        <v>165827.76</v>
      </c>
    </row>
    <row r="283" spans="1:9" ht="18" customHeight="1">
      <c r="A283" s="987" t="s">
        <v>1534</v>
      </c>
      <c r="B283" s="947">
        <v>40415</v>
      </c>
      <c r="C283" s="943">
        <f t="shared" si="17"/>
        <v>40212.925</v>
      </c>
      <c r="D283" s="1136">
        <f t="shared" si="19"/>
        <v>39606.7</v>
      </c>
      <c r="E283" s="955"/>
      <c r="F283" s="1135" t="s">
        <v>1533</v>
      </c>
      <c r="G283" s="954">
        <v>169625</v>
      </c>
      <c r="H283" s="943">
        <f t="shared" si="16"/>
        <v>168776.875</v>
      </c>
      <c r="I283" s="1136">
        <f t="shared" si="18"/>
        <v>166232.5</v>
      </c>
    </row>
    <row r="284" spans="1:9" ht="18" customHeight="1">
      <c r="A284" s="987" t="s">
        <v>1536</v>
      </c>
      <c r="B284" s="945">
        <v>40828</v>
      </c>
      <c r="C284" s="943">
        <f t="shared" si="17"/>
        <v>40623.86</v>
      </c>
      <c r="D284" s="1136">
        <f t="shared" si="19"/>
        <v>40011.44</v>
      </c>
      <c r="E284" s="955"/>
      <c r="F284" s="1135" t="s">
        <v>1535</v>
      </c>
      <c r="G284" s="954">
        <v>195172</v>
      </c>
      <c r="H284" s="943">
        <f t="shared" si="16"/>
        <v>194196.14</v>
      </c>
      <c r="I284" s="1136">
        <f t="shared" si="18"/>
        <v>191268.56</v>
      </c>
    </row>
    <row r="285" spans="1:9" ht="18" customHeight="1">
      <c r="A285" s="987" t="s">
        <v>1537</v>
      </c>
      <c r="B285" s="947">
        <v>40828</v>
      </c>
      <c r="C285" s="943">
        <f t="shared" si="17"/>
        <v>40623.86</v>
      </c>
      <c r="D285" s="1136">
        <f t="shared" si="19"/>
        <v>40011.44</v>
      </c>
      <c r="E285" s="955"/>
      <c r="F285" s="987" t="s">
        <v>2394</v>
      </c>
      <c r="G285" s="947">
        <v>203078</v>
      </c>
      <c r="H285" s="943">
        <f t="shared" si="16"/>
        <v>202062.61</v>
      </c>
      <c r="I285" s="1136">
        <f t="shared" si="18"/>
        <v>199016.44</v>
      </c>
    </row>
    <row r="286" spans="1:9" ht="18" customHeight="1">
      <c r="A286" s="1135" t="s">
        <v>1538</v>
      </c>
      <c r="B286" s="947">
        <v>41241</v>
      </c>
      <c r="C286" s="943">
        <f t="shared" si="17"/>
        <v>41034.795</v>
      </c>
      <c r="D286" s="1136">
        <f t="shared" si="19"/>
        <v>40416.18</v>
      </c>
      <c r="E286" s="955"/>
      <c r="F286" s="987" t="s">
        <v>2395</v>
      </c>
      <c r="G286" s="947">
        <v>203078</v>
      </c>
      <c r="H286" s="943">
        <f t="shared" si="16"/>
        <v>202062.61</v>
      </c>
      <c r="I286" s="1136">
        <f t="shared" si="18"/>
        <v>199016.44</v>
      </c>
    </row>
    <row r="287" spans="1:9" ht="18" customHeight="1">
      <c r="A287" s="1137" t="s">
        <v>1539</v>
      </c>
      <c r="B287" s="945">
        <v>41241</v>
      </c>
      <c r="C287" s="943">
        <f t="shared" si="17"/>
        <v>41034.795</v>
      </c>
      <c r="D287" s="1136">
        <f t="shared" si="19"/>
        <v>40416.18</v>
      </c>
      <c r="E287" s="955"/>
      <c r="F287" s="987" t="s">
        <v>2396</v>
      </c>
      <c r="G287" s="947">
        <v>229451</v>
      </c>
      <c r="H287" s="943">
        <f t="shared" si="16"/>
        <v>228303.745</v>
      </c>
      <c r="I287" s="1136">
        <f t="shared" si="18"/>
        <v>224861.98</v>
      </c>
    </row>
    <row r="288" spans="1:9" ht="18" customHeight="1">
      <c r="A288" s="1137" t="s">
        <v>1541</v>
      </c>
      <c r="B288" s="947">
        <v>42244</v>
      </c>
      <c r="C288" s="943">
        <f t="shared" si="17"/>
        <v>42032.78</v>
      </c>
      <c r="D288" s="1136">
        <f t="shared" si="19"/>
        <v>41399.12</v>
      </c>
      <c r="E288" s="955"/>
      <c r="F288" s="1135" t="s">
        <v>1540</v>
      </c>
      <c r="G288" s="954">
        <v>101598</v>
      </c>
      <c r="H288" s="943">
        <f t="shared" si="16"/>
        <v>101090.01</v>
      </c>
      <c r="I288" s="1136">
        <f t="shared" si="18"/>
        <v>99566.04</v>
      </c>
    </row>
    <row r="289" spans="1:9" ht="18" customHeight="1">
      <c r="A289" s="1137" t="s">
        <v>1543</v>
      </c>
      <c r="B289" s="945">
        <v>42244</v>
      </c>
      <c r="C289" s="943">
        <f t="shared" si="17"/>
        <v>42032.78</v>
      </c>
      <c r="D289" s="1136">
        <f t="shared" si="19"/>
        <v>41399.12</v>
      </c>
      <c r="E289" s="955"/>
      <c r="F289" s="1135" t="s">
        <v>1542</v>
      </c>
      <c r="G289" s="947">
        <v>128325</v>
      </c>
      <c r="H289" s="943">
        <f t="shared" si="16"/>
        <v>127683.375</v>
      </c>
      <c r="I289" s="1136">
        <f t="shared" si="18"/>
        <v>125758.5</v>
      </c>
    </row>
    <row r="290" spans="1:9" ht="18" customHeight="1">
      <c r="A290" s="1137" t="s">
        <v>1544</v>
      </c>
      <c r="B290" s="947">
        <v>42598</v>
      </c>
      <c r="C290" s="943">
        <f t="shared" si="17"/>
        <v>42385.01</v>
      </c>
      <c r="D290" s="1136">
        <f t="shared" si="19"/>
        <v>41746.04</v>
      </c>
      <c r="E290" s="955"/>
      <c r="F290" s="1135" t="s">
        <v>2397</v>
      </c>
      <c r="G290" s="947">
        <v>175643</v>
      </c>
      <c r="H290" s="943">
        <f t="shared" si="16"/>
        <v>174764.785</v>
      </c>
      <c r="I290" s="1136">
        <f t="shared" si="18"/>
        <v>172130.14</v>
      </c>
    </row>
    <row r="291" spans="1:9" ht="18" customHeight="1">
      <c r="A291" s="1137" t="s">
        <v>1545</v>
      </c>
      <c r="B291" s="945">
        <v>42598</v>
      </c>
      <c r="C291" s="943">
        <f t="shared" si="17"/>
        <v>42385.01</v>
      </c>
      <c r="D291" s="1136">
        <f t="shared" si="19"/>
        <v>41746.04</v>
      </c>
      <c r="E291" s="955"/>
      <c r="F291" s="1135" t="s">
        <v>2398</v>
      </c>
      <c r="G291" s="947">
        <v>234820</v>
      </c>
      <c r="H291" s="943">
        <f t="shared" si="16"/>
        <v>233645.9</v>
      </c>
      <c r="I291" s="1136">
        <f t="shared" si="18"/>
        <v>230123.6</v>
      </c>
    </row>
    <row r="292" spans="1:9" ht="18" customHeight="1">
      <c r="A292" s="1137" t="s">
        <v>1546</v>
      </c>
      <c r="B292" s="947">
        <v>43424</v>
      </c>
      <c r="C292" s="943">
        <f t="shared" si="17"/>
        <v>43206.88</v>
      </c>
      <c r="D292" s="1136">
        <f t="shared" si="19"/>
        <v>42555.52</v>
      </c>
      <c r="E292" s="955"/>
      <c r="F292" s="1135" t="s">
        <v>2399</v>
      </c>
      <c r="G292" s="947">
        <v>344796</v>
      </c>
      <c r="H292" s="943">
        <f>G292*99.5/100</f>
        <v>343072.02</v>
      </c>
      <c r="I292" s="1136">
        <f>G292*98/100</f>
        <v>337900.08</v>
      </c>
    </row>
    <row r="293" spans="1:9" ht="18" customHeight="1">
      <c r="A293" s="1137" t="s">
        <v>1547</v>
      </c>
      <c r="B293" s="945">
        <v>43424</v>
      </c>
      <c r="C293" s="943">
        <f t="shared" si="17"/>
        <v>43206.88</v>
      </c>
      <c r="D293" s="1136">
        <f>B293*98/100</f>
        <v>42555.52</v>
      </c>
      <c r="E293" s="955"/>
      <c r="F293" s="1135" t="s">
        <v>2400</v>
      </c>
      <c r="G293" s="947">
        <v>406333</v>
      </c>
      <c r="H293" s="943">
        <f>G293*99.5/100</f>
        <v>404301.335</v>
      </c>
      <c r="I293" s="1136">
        <f>G293*98/100</f>
        <v>398206.34</v>
      </c>
    </row>
    <row r="294" spans="1:9" ht="18" customHeight="1">
      <c r="A294" s="1137" t="s">
        <v>1548</v>
      </c>
      <c r="B294" s="942">
        <v>44132</v>
      </c>
      <c r="C294" s="943">
        <f t="shared" si="17"/>
        <v>43911.34</v>
      </c>
      <c r="D294" s="1136">
        <f>B294*98/100</f>
        <v>43249.36</v>
      </c>
      <c r="E294" s="955"/>
      <c r="F294" s="1135" t="s">
        <v>2401</v>
      </c>
      <c r="G294" s="947">
        <v>129210</v>
      </c>
      <c r="H294" s="943">
        <f>G294*99.5/100</f>
        <v>128563.95</v>
      </c>
      <c r="I294" s="1136">
        <f>G294*98/100</f>
        <v>126625.8</v>
      </c>
    </row>
    <row r="295" spans="1:9" ht="18" customHeight="1">
      <c r="A295" s="1137" t="s">
        <v>1549</v>
      </c>
      <c r="B295" s="947">
        <v>44132</v>
      </c>
      <c r="C295" s="943">
        <f t="shared" si="17"/>
        <v>43911.34</v>
      </c>
      <c r="D295" s="1136">
        <f>B295*98/100</f>
        <v>43249.36</v>
      </c>
      <c r="E295" s="955"/>
      <c r="F295" s="1135" t="s">
        <v>2402</v>
      </c>
      <c r="G295" s="947">
        <v>208447</v>
      </c>
      <c r="H295" s="943">
        <f>G295*99.5/100</f>
        <v>207404.765</v>
      </c>
      <c r="I295" s="1136">
        <f>G295*98/100</f>
        <v>204278.06</v>
      </c>
    </row>
    <row r="296" spans="1:9" s="914" customFormat="1" ht="18" customHeight="1">
      <c r="A296" s="1137" t="s">
        <v>1550</v>
      </c>
      <c r="B296" s="947">
        <v>47141</v>
      </c>
      <c r="C296" s="943">
        <f t="shared" si="17"/>
        <v>46905.295</v>
      </c>
      <c r="D296" s="1136">
        <f aca="true" t="shared" si="20" ref="D296:D311">B296*98/100</f>
        <v>46198.18</v>
      </c>
      <c r="E296" s="957"/>
      <c r="F296" s="1135" t="s">
        <v>2403</v>
      </c>
      <c r="G296" s="947">
        <v>282905</v>
      </c>
      <c r="H296" s="943">
        <f aca="true" t="shared" si="21" ref="H296:H308">G296*99.5/100</f>
        <v>281490.475</v>
      </c>
      <c r="I296" s="1136">
        <f aca="true" t="shared" si="22" ref="I296:I308">G296*98/100</f>
        <v>277246.9</v>
      </c>
    </row>
    <row r="297" spans="1:9" s="914" customFormat="1" ht="18" customHeight="1">
      <c r="A297" s="1137" t="s">
        <v>1551</v>
      </c>
      <c r="B297" s="945">
        <v>47141</v>
      </c>
      <c r="C297" s="943">
        <f t="shared" si="17"/>
        <v>46905.295</v>
      </c>
      <c r="D297" s="1136">
        <f t="shared" si="20"/>
        <v>46198.18</v>
      </c>
      <c r="E297" s="955"/>
      <c r="F297" s="1135" t="s">
        <v>2404</v>
      </c>
      <c r="G297" s="947">
        <v>348100</v>
      </c>
      <c r="H297" s="943">
        <f t="shared" si="21"/>
        <v>346359.5</v>
      </c>
      <c r="I297" s="1136">
        <f t="shared" si="22"/>
        <v>341138</v>
      </c>
    </row>
    <row r="298" spans="1:9" s="914" customFormat="1" ht="18" customHeight="1">
      <c r="A298" s="987" t="s">
        <v>1552</v>
      </c>
      <c r="B298" s="947">
        <v>47613</v>
      </c>
      <c r="C298" s="943">
        <f t="shared" si="17"/>
        <v>47374.935</v>
      </c>
      <c r="D298" s="1136">
        <f t="shared" si="20"/>
        <v>46660.74</v>
      </c>
      <c r="E298" s="955"/>
      <c r="F298" s="1135" t="s">
        <v>2405</v>
      </c>
      <c r="G298" s="947">
        <v>122720</v>
      </c>
      <c r="H298" s="943">
        <f t="shared" si="21"/>
        <v>122106.4</v>
      </c>
      <c r="I298" s="1136">
        <f t="shared" si="22"/>
        <v>120265.6</v>
      </c>
    </row>
    <row r="299" spans="1:9" s="914" customFormat="1" ht="18" customHeight="1">
      <c r="A299" s="987" t="s">
        <v>1553</v>
      </c>
      <c r="B299" s="945">
        <v>47613</v>
      </c>
      <c r="C299" s="943">
        <f t="shared" si="17"/>
        <v>47374.935</v>
      </c>
      <c r="D299" s="1136">
        <f t="shared" si="20"/>
        <v>46660.74</v>
      </c>
      <c r="E299" s="958"/>
      <c r="F299" s="1135" t="s">
        <v>2406</v>
      </c>
      <c r="G299" s="947">
        <v>158179</v>
      </c>
      <c r="H299" s="943">
        <f t="shared" si="21"/>
        <v>157388.105</v>
      </c>
      <c r="I299" s="1136">
        <f t="shared" si="22"/>
        <v>155015.42</v>
      </c>
    </row>
    <row r="300" spans="1:9" s="914" customFormat="1" ht="18" customHeight="1">
      <c r="A300" s="1135" t="s">
        <v>1554</v>
      </c>
      <c r="B300" s="945">
        <v>48085</v>
      </c>
      <c r="C300" s="943">
        <f t="shared" si="17"/>
        <v>47844.575</v>
      </c>
      <c r="D300" s="1136">
        <f t="shared" si="20"/>
        <v>47123.3</v>
      </c>
      <c r="E300" s="958"/>
      <c r="F300" s="1135" t="s">
        <v>2407</v>
      </c>
      <c r="G300" s="954">
        <v>149624</v>
      </c>
      <c r="H300" s="943">
        <f t="shared" si="21"/>
        <v>148875.88</v>
      </c>
      <c r="I300" s="1136">
        <f t="shared" si="22"/>
        <v>146631.52</v>
      </c>
    </row>
    <row r="301" spans="1:9" s="914" customFormat="1" ht="18" customHeight="1">
      <c r="A301" s="1135" t="s">
        <v>1555</v>
      </c>
      <c r="B301" s="947">
        <v>48085</v>
      </c>
      <c r="C301" s="943">
        <f t="shared" si="17"/>
        <v>47844.575</v>
      </c>
      <c r="D301" s="1136">
        <f t="shared" si="20"/>
        <v>47123.3</v>
      </c>
      <c r="E301" s="958"/>
      <c r="F301" s="1135" t="s">
        <v>2408</v>
      </c>
      <c r="G301" s="954">
        <v>158415</v>
      </c>
      <c r="H301" s="943">
        <f t="shared" si="21"/>
        <v>157622.925</v>
      </c>
      <c r="I301" s="1136">
        <f t="shared" si="22"/>
        <v>155246.7</v>
      </c>
    </row>
    <row r="302" spans="1:9" s="914" customFormat="1" ht="18" customHeight="1">
      <c r="A302" s="1135" t="s">
        <v>1556</v>
      </c>
      <c r="B302" s="945">
        <v>49147</v>
      </c>
      <c r="C302" s="943">
        <f t="shared" si="17"/>
        <v>48901.265</v>
      </c>
      <c r="D302" s="1136">
        <f t="shared" si="20"/>
        <v>48164.06</v>
      </c>
      <c r="E302" s="958"/>
      <c r="F302" s="1135" t="s">
        <v>2409</v>
      </c>
      <c r="G302" s="947">
        <v>158415</v>
      </c>
      <c r="H302" s="943">
        <f t="shared" si="21"/>
        <v>157622.925</v>
      </c>
      <c r="I302" s="1136">
        <f t="shared" si="22"/>
        <v>155246.7</v>
      </c>
    </row>
    <row r="303" spans="1:9" s="914" customFormat="1" ht="18" customHeight="1">
      <c r="A303" s="1135" t="s">
        <v>1557</v>
      </c>
      <c r="B303" s="945">
        <v>54398</v>
      </c>
      <c r="C303" s="943">
        <f t="shared" si="17"/>
        <v>54126.01</v>
      </c>
      <c r="D303" s="1136">
        <f t="shared" si="20"/>
        <v>53310.04</v>
      </c>
      <c r="E303" s="958"/>
      <c r="F303" s="1135" t="s">
        <v>2410</v>
      </c>
      <c r="G303" s="947">
        <v>282433</v>
      </c>
      <c r="H303" s="943">
        <f t="shared" si="21"/>
        <v>281020.835</v>
      </c>
      <c r="I303" s="1136">
        <f t="shared" si="22"/>
        <v>276784.34</v>
      </c>
    </row>
    <row r="304" spans="1:9" s="914" customFormat="1" ht="18" customHeight="1">
      <c r="A304" s="1135" t="s">
        <v>1558</v>
      </c>
      <c r="B304" s="947">
        <v>54398</v>
      </c>
      <c r="C304" s="943">
        <f t="shared" si="17"/>
        <v>54126.01</v>
      </c>
      <c r="D304" s="1136">
        <f t="shared" si="20"/>
        <v>53310.04</v>
      </c>
      <c r="E304" s="958"/>
      <c r="F304" s="1135" t="s">
        <v>2411</v>
      </c>
      <c r="G304" s="947">
        <v>361906</v>
      </c>
      <c r="H304" s="943">
        <f t="shared" si="21"/>
        <v>360096.47</v>
      </c>
      <c r="I304" s="1136">
        <f t="shared" si="22"/>
        <v>354667.88</v>
      </c>
    </row>
    <row r="305" spans="1:9" s="914" customFormat="1" ht="18" customHeight="1">
      <c r="A305" s="1135" t="s">
        <v>1559</v>
      </c>
      <c r="B305" s="945">
        <v>43188</v>
      </c>
      <c r="C305" s="943">
        <f t="shared" si="17"/>
        <v>42972.06</v>
      </c>
      <c r="D305" s="1136">
        <f t="shared" si="20"/>
        <v>42324.24</v>
      </c>
      <c r="E305" s="958"/>
      <c r="F305" s="1135" t="s">
        <v>2412</v>
      </c>
      <c r="G305" s="947">
        <v>426865</v>
      </c>
      <c r="H305" s="943">
        <f t="shared" si="21"/>
        <v>424730.675</v>
      </c>
      <c r="I305" s="1136">
        <f t="shared" si="22"/>
        <v>418327.7</v>
      </c>
    </row>
    <row r="306" spans="1:9" s="914" customFormat="1" ht="18" customHeight="1">
      <c r="A306" s="1135" t="s">
        <v>1560</v>
      </c>
      <c r="B306" s="945">
        <v>44014</v>
      </c>
      <c r="C306" s="943">
        <f t="shared" si="17"/>
        <v>43793.93</v>
      </c>
      <c r="D306" s="1136">
        <f t="shared" si="20"/>
        <v>43133.72</v>
      </c>
      <c r="E306" s="958"/>
      <c r="F306" s="1135" t="s">
        <v>2413</v>
      </c>
      <c r="G306" s="947">
        <v>158415</v>
      </c>
      <c r="H306" s="943">
        <f t="shared" si="21"/>
        <v>157622.925</v>
      </c>
      <c r="I306" s="1136">
        <f t="shared" si="22"/>
        <v>155246.7</v>
      </c>
    </row>
    <row r="307" spans="1:9" s="914" customFormat="1" ht="18" customHeight="1">
      <c r="A307" s="1135" t="s">
        <v>1561</v>
      </c>
      <c r="B307" s="947">
        <v>44014</v>
      </c>
      <c r="C307" s="943">
        <f t="shared" si="17"/>
        <v>43793.93</v>
      </c>
      <c r="D307" s="1136">
        <f t="shared" si="20"/>
        <v>43133.72</v>
      </c>
      <c r="E307" s="958"/>
      <c r="F307" s="1135" t="s">
        <v>2230</v>
      </c>
      <c r="G307" s="954">
        <v>175761</v>
      </c>
      <c r="H307" s="943">
        <f t="shared" si="21"/>
        <v>174882.195</v>
      </c>
      <c r="I307" s="1136">
        <f t="shared" si="22"/>
        <v>172245.78</v>
      </c>
    </row>
    <row r="308" spans="1:9" s="914" customFormat="1" ht="18" customHeight="1">
      <c r="A308" s="1135" t="s">
        <v>138</v>
      </c>
      <c r="B308" s="947">
        <v>46551</v>
      </c>
      <c r="C308" s="943">
        <f t="shared" si="17"/>
        <v>46318.245</v>
      </c>
      <c r="D308" s="1136">
        <f t="shared" si="20"/>
        <v>45619.98</v>
      </c>
      <c r="E308" s="958"/>
      <c r="F308" s="1135" t="s">
        <v>2231</v>
      </c>
      <c r="G308" s="954">
        <v>226914</v>
      </c>
      <c r="H308" s="943">
        <f t="shared" si="21"/>
        <v>225779.43</v>
      </c>
      <c r="I308" s="1136">
        <f t="shared" si="22"/>
        <v>222375.72</v>
      </c>
    </row>
    <row r="309" spans="1:9" s="914" customFormat="1" ht="18" customHeight="1" thickBot="1">
      <c r="A309" s="1135" t="s">
        <v>1562</v>
      </c>
      <c r="B309" s="945">
        <v>46551</v>
      </c>
      <c r="C309" s="943">
        <f t="shared" si="17"/>
        <v>46318.245</v>
      </c>
      <c r="D309" s="1136">
        <f t="shared" si="20"/>
        <v>45619.98</v>
      </c>
      <c r="E309" s="958"/>
      <c r="F309" s="1140" t="s">
        <v>2232</v>
      </c>
      <c r="G309" s="1141">
        <v>290575</v>
      </c>
      <c r="H309" s="1142">
        <f>G309*99.5/100</f>
        <v>289122.125</v>
      </c>
      <c r="I309" s="1143">
        <f>G309*98/100</f>
        <v>284763.5</v>
      </c>
    </row>
    <row r="310" spans="1:9" s="914" customFormat="1" ht="18" customHeight="1">
      <c r="A310" s="1135" t="s">
        <v>1563</v>
      </c>
      <c r="B310" s="945">
        <v>46669</v>
      </c>
      <c r="C310" s="943">
        <f t="shared" si="17"/>
        <v>46435.655</v>
      </c>
      <c r="D310" s="1136">
        <f t="shared" si="20"/>
        <v>45735.62</v>
      </c>
      <c r="E310" s="958"/>
      <c r="F310" s="1144"/>
      <c r="G310" s="1144"/>
      <c r="H310" s="1144"/>
      <c r="I310" s="1144"/>
    </row>
    <row r="311" spans="1:9" s="914" customFormat="1" ht="18" customHeight="1" thickBot="1">
      <c r="A311" s="1140" t="s">
        <v>134</v>
      </c>
      <c r="B311" s="1145">
        <v>48439</v>
      </c>
      <c r="C311" s="1142">
        <f t="shared" si="17"/>
        <v>48196.805</v>
      </c>
      <c r="D311" s="1143">
        <f t="shared" si="20"/>
        <v>47470.22</v>
      </c>
      <c r="E311" s="958"/>
      <c r="F311" s="1144"/>
      <c r="G311" s="1144"/>
      <c r="H311" s="1144"/>
      <c r="I311" s="1144"/>
    </row>
    <row r="312" spans="1:9" s="914" customFormat="1" ht="18" customHeight="1">
      <c r="A312" s="1146" t="s">
        <v>1564</v>
      </c>
      <c r="B312" s="959"/>
      <c r="C312" s="960"/>
      <c r="D312" s="961"/>
      <c r="E312" s="958"/>
      <c r="F312" s="962"/>
      <c r="G312" s="963"/>
      <c r="H312" s="962"/>
      <c r="I312" s="962"/>
    </row>
    <row r="313" spans="1:9" s="914" customFormat="1" ht="15.75" customHeight="1">
      <c r="A313" s="964"/>
      <c r="B313" s="959"/>
      <c r="C313" s="960"/>
      <c r="D313" s="961"/>
      <c r="E313" s="958"/>
      <c r="F313" s="962"/>
      <c r="G313" s="963"/>
      <c r="H313" s="962"/>
      <c r="I313" s="962"/>
    </row>
    <row r="314" spans="1:9" s="914" customFormat="1" ht="15.75" customHeight="1">
      <c r="A314" s="965"/>
      <c r="B314" s="966"/>
      <c r="C314" s="967"/>
      <c r="D314" s="968"/>
      <c r="E314" s="969"/>
      <c r="F314" s="965"/>
      <c r="G314" s="970"/>
      <c r="H314" s="965"/>
      <c r="I314" s="965"/>
    </row>
    <row r="315" spans="1:9" s="914" customFormat="1" ht="15.75" customHeight="1">
      <c r="A315" s="965"/>
      <c r="B315" s="966"/>
      <c r="C315" s="967"/>
      <c r="D315" s="968"/>
      <c r="E315" s="969"/>
      <c r="F315" s="965"/>
      <c r="G315" s="970"/>
      <c r="H315" s="965"/>
      <c r="I315" s="965"/>
    </row>
    <row r="316" spans="1:9" s="914" customFormat="1" ht="15.75" customHeight="1">
      <c r="A316" s="965"/>
      <c r="B316" s="966"/>
      <c r="C316" s="967"/>
      <c r="D316" s="968"/>
      <c r="E316" s="969"/>
      <c r="F316" s="965"/>
      <c r="G316" s="970"/>
      <c r="H316" s="965"/>
      <c r="I316" s="965"/>
    </row>
    <row r="317" spans="1:9" s="914" customFormat="1" ht="15.75" customHeight="1">
      <c r="A317" s="965"/>
      <c r="B317" s="966"/>
      <c r="C317" s="967"/>
      <c r="D317" s="968"/>
      <c r="E317" s="969"/>
      <c r="F317" s="965"/>
      <c r="G317" s="970"/>
      <c r="H317" s="965"/>
      <c r="I317" s="965"/>
    </row>
    <row r="318" spans="1:9" s="914" customFormat="1" ht="15.75" customHeight="1">
      <c r="A318" s="965"/>
      <c r="B318" s="966"/>
      <c r="C318" s="967"/>
      <c r="D318" s="968"/>
      <c r="E318" s="969"/>
      <c r="F318" s="965"/>
      <c r="G318" s="970"/>
      <c r="H318" s="965"/>
      <c r="I318" s="965"/>
    </row>
    <row r="319" spans="1:9" s="914" customFormat="1" ht="15.75" customHeight="1">
      <c r="A319" s="965"/>
      <c r="B319" s="966"/>
      <c r="C319" s="967"/>
      <c r="D319" s="968"/>
      <c r="E319" s="969"/>
      <c r="F319" s="965"/>
      <c r="G319" s="970"/>
      <c r="H319" s="965"/>
      <c r="I319" s="965"/>
    </row>
    <row r="320" spans="1:9" s="914" customFormat="1" ht="15.75" customHeight="1">
      <c r="A320" s="965"/>
      <c r="B320" s="966"/>
      <c r="C320" s="967"/>
      <c r="D320" s="968"/>
      <c r="E320" s="969"/>
      <c r="F320" s="965"/>
      <c r="G320" s="970"/>
      <c r="H320" s="965"/>
      <c r="I320" s="965"/>
    </row>
    <row r="321" spans="1:9" s="914" customFormat="1" ht="15.75" customHeight="1">
      <c r="A321" s="965"/>
      <c r="B321" s="966"/>
      <c r="C321" s="967"/>
      <c r="D321" s="968"/>
      <c r="E321" s="969"/>
      <c r="F321" s="965"/>
      <c r="G321" s="970"/>
      <c r="H321" s="965"/>
      <c r="I321" s="965"/>
    </row>
    <row r="322" spans="1:9" s="914" customFormat="1" ht="30" customHeight="1">
      <c r="A322" s="965"/>
      <c r="B322" s="966"/>
      <c r="C322" s="967"/>
      <c r="D322" s="968"/>
      <c r="E322" s="969"/>
      <c r="F322" s="965"/>
      <c r="G322" s="970"/>
      <c r="H322" s="965"/>
      <c r="I322" s="965"/>
    </row>
    <row r="323" spans="1:9" s="914" customFormat="1" ht="30" customHeight="1">
      <c r="A323" s="965"/>
      <c r="B323" s="966"/>
      <c r="C323" s="967"/>
      <c r="D323" s="968"/>
      <c r="E323" s="969"/>
      <c r="F323" s="965"/>
      <c r="G323" s="970"/>
      <c r="H323" s="965"/>
      <c r="I323" s="965"/>
    </row>
    <row r="324" spans="1:9" s="914" customFormat="1" ht="30" customHeight="1">
      <c r="A324" s="965"/>
      <c r="B324" s="966"/>
      <c r="C324" s="967"/>
      <c r="D324" s="968"/>
      <c r="E324" s="969"/>
      <c r="F324" s="965"/>
      <c r="G324" s="970"/>
      <c r="H324" s="965"/>
      <c r="I324" s="965"/>
    </row>
    <row r="325" spans="1:9" s="914" customFormat="1" ht="30" customHeight="1">
      <c r="A325" s="965"/>
      <c r="B325" s="966"/>
      <c r="C325" s="967"/>
      <c r="D325" s="968"/>
      <c r="E325" s="969"/>
      <c r="F325" s="965"/>
      <c r="G325" s="970"/>
      <c r="H325" s="965"/>
      <c r="I325" s="965"/>
    </row>
    <row r="326" spans="1:9" s="914" customFormat="1" ht="30" customHeight="1">
      <c r="A326" s="965"/>
      <c r="B326" s="966"/>
      <c r="C326" s="967"/>
      <c r="D326" s="968"/>
      <c r="E326" s="969"/>
      <c r="F326" s="965"/>
      <c r="G326" s="970"/>
      <c r="H326" s="965"/>
      <c r="I326" s="965"/>
    </row>
    <row r="327" spans="1:9" s="914" customFormat="1" ht="30" customHeight="1">
      <c r="A327" s="965"/>
      <c r="B327" s="966"/>
      <c r="C327" s="967"/>
      <c r="D327" s="968"/>
      <c r="E327" s="969"/>
      <c r="F327" s="965"/>
      <c r="G327" s="970"/>
      <c r="H327" s="965"/>
      <c r="I327" s="965"/>
    </row>
    <row r="328" spans="1:9" s="914" customFormat="1" ht="30" customHeight="1">
      <c r="A328" s="965"/>
      <c r="B328" s="966"/>
      <c r="C328" s="967"/>
      <c r="D328" s="968"/>
      <c r="E328" s="969"/>
      <c r="F328" s="965"/>
      <c r="G328" s="970"/>
      <c r="H328" s="965"/>
      <c r="I328" s="965"/>
    </row>
    <row r="329" spans="1:9" s="914" customFormat="1" ht="30" customHeight="1">
      <c r="A329" s="965"/>
      <c r="B329" s="966"/>
      <c r="C329" s="967"/>
      <c r="D329" s="968"/>
      <c r="E329" s="969"/>
      <c r="F329" s="965"/>
      <c r="G329" s="970"/>
      <c r="H329" s="965"/>
      <c r="I329" s="965"/>
    </row>
    <row r="330" spans="1:9" s="914" customFormat="1" ht="30" customHeight="1">
      <c r="A330" s="965"/>
      <c r="B330" s="966"/>
      <c r="C330" s="967"/>
      <c r="D330" s="968"/>
      <c r="E330" s="969"/>
      <c r="F330" s="965"/>
      <c r="G330" s="970"/>
      <c r="H330" s="965"/>
      <c r="I330" s="965"/>
    </row>
    <row r="331" spans="1:9" s="914" customFormat="1" ht="30" customHeight="1">
      <c r="A331" s="965"/>
      <c r="B331" s="966"/>
      <c r="C331" s="967"/>
      <c r="D331" s="968"/>
      <c r="E331" s="969"/>
      <c r="F331" s="965"/>
      <c r="G331" s="970"/>
      <c r="H331" s="965"/>
      <c r="I331" s="965"/>
    </row>
    <row r="332" spans="1:9" s="914" customFormat="1" ht="30" customHeight="1">
      <c r="A332" s="965"/>
      <c r="B332" s="966"/>
      <c r="C332" s="967"/>
      <c r="D332" s="968"/>
      <c r="E332" s="969"/>
      <c r="F332" s="965"/>
      <c r="G332" s="970"/>
      <c r="H332" s="965"/>
      <c r="I332" s="965"/>
    </row>
    <row r="333" spans="1:9" s="914" customFormat="1" ht="30" customHeight="1">
      <c r="A333" s="965"/>
      <c r="B333" s="966"/>
      <c r="C333" s="967"/>
      <c r="D333" s="968"/>
      <c r="E333" s="969"/>
      <c r="F333" s="965"/>
      <c r="G333" s="970"/>
      <c r="H333" s="965"/>
      <c r="I333" s="965"/>
    </row>
    <row r="334" spans="1:9" s="914" customFormat="1" ht="30" customHeight="1">
      <c r="A334" s="965"/>
      <c r="B334" s="966"/>
      <c r="C334" s="967"/>
      <c r="D334" s="968"/>
      <c r="E334" s="969"/>
      <c r="F334" s="965"/>
      <c r="G334" s="970"/>
      <c r="H334" s="965"/>
      <c r="I334" s="965"/>
    </row>
    <row r="335" spans="1:9" s="914" customFormat="1" ht="30" customHeight="1">
      <c r="A335" s="965"/>
      <c r="B335" s="966"/>
      <c r="C335" s="967"/>
      <c r="D335" s="968"/>
      <c r="E335" s="969"/>
      <c r="F335" s="965"/>
      <c r="G335" s="970"/>
      <c r="H335" s="965"/>
      <c r="I335" s="965"/>
    </row>
    <row r="336" spans="1:9" s="914" customFormat="1" ht="30" customHeight="1">
      <c r="A336" s="965"/>
      <c r="B336" s="966"/>
      <c r="C336" s="967"/>
      <c r="D336" s="968"/>
      <c r="E336" s="969"/>
      <c r="F336" s="965"/>
      <c r="G336" s="970"/>
      <c r="H336" s="965"/>
      <c r="I336" s="965"/>
    </row>
    <row r="337" spans="1:9" s="914" customFormat="1" ht="30" customHeight="1">
      <c r="A337" s="965"/>
      <c r="B337" s="966"/>
      <c r="C337" s="967"/>
      <c r="D337" s="968"/>
      <c r="E337" s="969"/>
      <c r="F337" s="965"/>
      <c r="G337" s="970"/>
      <c r="H337" s="965"/>
      <c r="I337" s="965"/>
    </row>
    <row r="338" spans="1:9" s="914" customFormat="1" ht="30" customHeight="1">
      <c r="A338" s="965"/>
      <c r="B338" s="966"/>
      <c r="C338" s="967"/>
      <c r="D338" s="968"/>
      <c r="E338" s="969"/>
      <c r="F338" s="965"/>
      <c r="G338" s="970"/>
      <c r="H338" s="965"/>
      <c r="I338" s="965"/>
    </row>
    <row r="339" spans="1:9" s="914" customFormat="1" ht="30" customHeight="1">
      <c r="A339" s="965"/>
      <c r="B339" s="966"/>
      <c r="C339" s="967"/>
      <c r="D339" s="968"/>
      <c r="E339" s="969"/>
      <c r="F339" s="965"/>
      <c r="G339" s="970"/>
      <c r="H339" s="965"/>
      <c r="I339" s="965"/>
    </row>
    <row r="340" spans="1:9" s="914" customFormat="1" ht="30" customHeight="1">
      <c r="A340" s="965"/>
      <c r="B340" s="966"/>
      <c r="C340" s="967"/>
      <c r="D340" s="968"/>
      <c r="E340" s="969"/>
      <c r="F340" s="965"/>
      <c r="G340" s="970"/>
      <c r="H340" s="965"/>
      <c r="I340" s="965"/>
    </row>
    <row r="341" spans="1:9" s="914" customFormat="1" ht="30" customHeight="1">
      <c r="A341" s="965"/>
      <c r="B341" s="966"/>
      <c r="C341" s="967"/>
      <c r="D341" s="968"/>
      <c r="E341" s="969"/>
      <c r="F341" s="965"/>
      <c r="G341" s="970"/>
      <c r="H341" s="965"/>
      <c r="I341" s="965"/>
    </row>
    <row r="342" spans="1:9" s="914" customFormat="1" ht="30" customHeight="1">
      <c r="A342" s="965"/>
      <c r="B342" s="966"/>
      <c r="C342" s="967"/>
      <c r="D342" s="968"/>
      <c r="E342" s="969"/>
      <c r="F342" s="965"/>
      <c r="G342" s="970"/>
      <c r="H342" s="965"/>
      <c r="I342" s="965"/>
    </row>
    <row r="343" spans="1:9" s="914" customFormat="1" ht="30" customHeight="1">
      <c r="A343" s="965"/>
      <c r="B343" s="966"/>
      <c r="C343" s="967"/>
      <c r="D343" s="968"/>
      <c r="E343" s="969"/>
      <c r="F343" s="965"/>
      <c r="G343" s="970"/>
      <c r="H343" s="965"/>
      <c r="I343" s="965"/>
    </row>
    <row r="344" spans="1:9" s="914" customFormat="1" ht="30" customHeight="1">
      <c r="A344" s="965"/>
      <c r="B344" s="966"/>
      <c r="C344" s="967"/>
      <c r="D344" s="968"/>
      <c r="E344" s="969"/>
      <c r="F344" s="965"/>
      <c r="G344" s="970"/>
      <c r="H344" s="965"/>
      <c r="I344" s="965"/>
    </row>
    <row r="345" spans="1:9" s="914" customFormat="1" ht="30" customHeight="1">
      <c r="A345" s="965"/>
      <c r="B345" s="966"/>
      <c r="C345" s="967"/>
      <c r="D345" s="968"/>
      <c r="E345" s="969"/>
      <c r="F345" s="965"/>
      <c r="G345" s="970"/>
      <c r="H345" s="965"/>
      <c r="I345" s="965"/>
    </row>
    <row r="346" spans="1:9" ht="30" customHeight="1">
      <c r="A346" s="965"/>
      <c r="B346" s="966"/>
      <c r="C346" s="967"/>
      <c r="D346" s="968"/>
      <c r="F346" s="965"/>
      <c r="G346" s="970"/>
      <c r="H346" s="965"/>
      <c r="I346" s="965"/>
    </row>
    <row r="347" spans="1:9" ht="30" customHeight="1">
      <c r="A347" s="965"/>
      <c r="B347" s="966"/>
      <c r="C347" s="967"/>
      <c r="D347" s="968"/>
      <c r="F347" s="965"/>
      <c r="G347" s="970"/>
      <c r="H347" s="965"/>
      <c r="I347" s="965"/>
    </row>
    <row r="348" spans="1:9" ht="30" customHeight="1">
      <c r="A348" s="965"/>
      <c r="B348" s="966"/>
      <c r="C348" s="967"/>
      <c r="D348" s="968"/>
      <c r="F348" s="965"/>
      <c r="G348" s="970"/>
      <c r="H348" s="965"/>
      <c r="I348" s="965"/>
    </row>
    <row r="349" spans="1:9" ht="30" customHeight="1">
      <c r="A349" s="965"/>
      <c r="B349" s="966"/>
      <c r="C349" s="967"/>
      <c r="D349" s="968"/>
      <c r="F349" s="965"/>
      <c r="G349" s="970"/>
      <c r="H349" s="965"/>
      <c r="I349" s="965"/>
    </row>
    <row r="350" spans="1:9" ht="30" customHeight="1">
      <c r="A350" s="965"/>
      <c r="B350" s="966"/>
      <c r="C350" s="967"/>
      <c r="D350" s="968"/>
      <c r="F350" s="965"/>
      <c r="G350" s="970"/>
      <c r="H350" s="965"/>
      <c r="I350" s="965"/>
    </row>
    <row r="351" spans="1:9" ht="30" customHeight="1">
      <c r="A351" s="965"/>
      <c r="B351" s="966"/>
      <c r="C351" s="967"/>
      <c r="D351" s="968"/>
      <c r="F351" s="965"/>
      <c r="G351" s="970"/>
      <c r="H351" s="965"/>
      <c r="I351" s="965"/>
    </row>
    <row r="352" spans="1:9" ht="30" customHeight="1">
      <c r="A352" s="965"/>
      <c r="B352" s="966"/>
      <c r="C352" s="967"/>
      <c r="D352" s="968"/>
      <c r="F352" s="965"/>
      <c r="G352" s="970"/>
      <c r="H352" s="965"/>
      <c r="I352" s="965"/>
    </row>
    <row r="353" spans="1:9" ht="30" customHeight="1">
      <c r="A353" s="965"/>
      <c r="B353" s="966"/>
      <c r="C353" s="967"/>
      <c r="D353" s="968"/>
      <c r="F353" s="965"/>
      <c r="G353" s="970"/>
      <c r="H353" s="965"/>
      <c r="I353" s="965"/>
    </row>
    <row r="354" spans="1:9" ht="30" customHeight="1">
      <c r="A354" s="965"/>
      <c r="B354" s="966"/>
      <c r="C354" s="967"/>
      <c r="D354" s="968"/>
      <c r="F354" s="965"/>
      <c r="G354" s="970"/>
      <c r="H354" s="965"/>
      <c r="I354" s="965"/>
    </row>
    <row r="355" spans="1:9" ht="30" customHeight="1">
      <c r="A355" s="965"/>
      <c r="B355" s="966"/>
      <c r="C355" s="967"/>
      <c r="D355" s="968"/>
      <c r="F355" s="965"/>
      <c r="G355" s="970"/>
      <c r="H355" s="965"/>
      <c r="I355" s="965"/>
    </row>
    <row r="356" spans="1:9" ht="30" customHeight="1">
      <c r="A356" s="965"/>
      <c r="B356" s="966"/>
      <c r="C356" s="967"/>
      <c r="D356" s="968"/>
      <c r="F356" s="965"/>
      <c r="G356" s="970"/>
      <c r="H356" s="965"/>
      <c r="I356" s="965"/>
    </row>
    <row r="357" spans="1:9" ht="30" customHeight="1">
      <c r="A357" s="965"/>
      <c r="B357" s="966"/>
      <c r="C357" s="967"/>
      <c r="D357" s="968"/>
      <c r="F357" s="965"/>
      <c r="G357" s="970"/>
      <c r="H357" s="965"/>
      <c r="I357" s="965"/>
    </row>
    <row r="358" spans="1:9" ht="30" customHeight="1">
      <c r="A358" s="965"/>
      <c r="B358" s="966"/>
      <c r="C358" s="967"/>
      <c r="D358" s="968"/>
      <c r="F358" s="965"/>
      <c r="G358" s="970"/>
      <c r="H358" s="965"/>
      <c r="I358" s="965"/>
    </row>
    <row r="359" spans="1:9" ht="30" customHeight="1">
      <c r="A359" s="965"/>
      <c r="B359" s="966"/>
      <c r="C359" s="967"/>
      <c r="D359" s="968"/>
      <c r="F359" s="965"/>
      <c r="G359" s="970"/>
      <c r="H359" s="965"/>
      <c r="I359" s="965"/>
    </row>
    <row r="360" spans="1:9" ht="30" customHeight="1">
      <c r="A360" s="965"/>
      <c r="B360" s="966"/>
      <c r="C360" s="967"/>
      <c r="D360" s="968"/>
      <c r="F360" s="965"/>
      <c r="G360" s="970"/>
      <c r="H360" s="965"/>
      <c r="I360" s="965"/>
    </row>
    <row r="361" spans="1:9" ht="30" customHeight="1">
      <c r="A361" s="965"/>
      <c r="B361" s="966"/>
      <c r="C361" s="967"/>
      <c r="D361" s="968"/>
      <c r="F361" s="965"/>
      <c r="G361" s="970"/>
      <c r="H361" s="965"/>
      <c r="I361" s="965"/>
    </row>
    <row r="362" spans="1:9" ht="30" customHeight="1">
      <c r="A362" s="965"/>
      <c r="B362" s="966"/>
      <c r="C362" s="967"/>
      <c r="D362" s="968"/>
      <c r="F362" s="965"/>
      <c r="G362" s="970"/>
      <c r="H362" s="965"/>
      <c r="I362" s="965"/>
    </row>
    <row r="363" spans="1:9" ht="30" customHeight="1">
      <c r="A363" s="965"/>
      <c r="B363" s="966"/>
      <c r="C363" s="967"/>
      <c r="D363" s="968"/>
      <c r="F363" s="965"/>
      <c r="G363" s="970"/>
      <c r="H363" s="965"/>
      <c r="I363" s="965"/>
    </row>
    <row r="364" spans="1:9" ht="30" customHeight="1">
      <c r="A364" s="965"/>
      <c r="B364" s="966"/>
      <c r="C364" s="967"/>
      <c r="D364" s="968"/>
      <c r="F364" s="965"/>
      <c r="G364" s="970"/>
      <c r="H364" s="965"/>
      <c r="I364" s="965"/>
    </row>
    <row r="365" spans="1:9" ht="30" customHeight="1">
      <c r="A365" s="965"/>
      <c r="B365" s="966"/>
      <c r="C365" s="967"/>
      <c r="D365" s="968"/>
      <c r="F365" s="965"/>
      <c r="G365" s="970"/>
      <c r="H365" s="965"/>
      <c r="I365" s="965"/>
    </row>
    <row r="366" spans="1:9" ht="30" customHeight="1">
      <c r="A366" s="965"/>
      <c r="B366" s="966"/>
      <c r="C366" s="967"/>
      <c r="D366" s="968"/>
      <c r="F366" s="965"/>
      <c r="G366" s="970"/>
      <c r="H366" s="965"/>
      <c r="I366" s="965"/>
    </row>
    <row r="367" spans="1:9" ht="30" customHeight="1">
      <c r="A367" s="965"/>
      <c r="B367" s="966"/>
      <c r="C367" s="967"/>
      <c r="D367" s="968"/>
      <c r="F367" s="965"/>
      <c r="G367" s="970"/>
      <c r="H367" s="965"/>
      <c r="I367" s="965"/>
    </row>
    <row r="368" spans="1:9" ht="30" customHeight="1">
      <c r="A368" s="965"/>
      <c r="B368" s="966"/>
      <c r="C368" s="967"/>
      <c r="D368" s="968"/>
      <c r="F368" s="965"/>
      <c r="G368" s="970"/>
      <c r="H368" s="965"/>
      <c r="I368" s="965"/>
    </row>
    <row r="369" spans="1:9" ht="30" customHeight="1">
      <c r="A369" s="965"/>
      <c r="B369" s="966"/>
      <c r="C369" s="967"/>
      <c r="D369" s="968"/>
      <c r="F369" s="965"/>
      <c r="G369" s="970"/>
      <c r="H369" s="965"/>
      <c r="I369" s="965"/>
    </row>
    <row r="370" spans="1:9" ht="30" customHeight="1">
      <c r="A370" s="965"/>
      <c r="B370" s="966"/>
      <c r="C370" s="967"/>
      <c r="D370" s="968"/>
      <c r="F370" s="965"/>
      <c r="G370" s="970"/>
      <c r="H370" s="965"/>
      <c r="I370" s="965"/>
    </row>
    <row r="371" spans="1:9" ht="30" customHeight="1">
      <c r="A371" s="965"/>
      <c r="B371" s="966"/>
      <c r="C371" s="967"/>
      <c r="D371" s="968"/>
      <c r="F371" s="965"/>
      <c r="G371" s="970"/>
      <c r="H371" s="965"/>
      <c r="I371" s="965"/>
    </row>
    <row r="372" spans="1:9" ht="30" customHeight="1">
      <c r="A372" s="965"/>
      <c r="B372" s="966"/>
      <c r="C372" s="967"/>
      <c r="D372" s="968"/>
      <c r="F372" s="965"/>
      <c r="G372" s="970"/>
      <c r="H372" s="965"/>
      <c r="I372" s="965"/>
    </row>
    <row r="373" spans="1:9" ht="30" customHeight="1">
      <c r="A373" s="965"/>
      <c r="B373" s="966"/>
      <c r="C373" s="967"/>
      <c r="D373" s="968"/>
      <c r="F373" s="965"/>
      <c r="G373" s="970"/>
      <c r="H373" s="965"/>
      <c r="I373" s="965"/>
    </row>
    <row r="374" spans="1:9" ht="30" customHeight="1">
      <c r="A374" s="965"/>
      <c r="B374" s="966"/>
      <c r="C374" s="967"/>
      <c r="D374" s="968"/>
      <c r="F374" s="965"/>
      <c r="G374" s="970"/>
      <c r="H374" s="965"/>
      <c r="I374" s="965"/>
    </row>
    <row r="375" spans="1:9" ht="30" customHeight="1">
      <c r="A375" s="965"/>
      <c r="B375" s="966"/>
      <c r="C375" s="967"/>
      <c r="D375" s="968"/>
      <c r="F375" s="965"/>
      <c r="G375" s="970"/>
      <c r="H375" s="965"/>
      <c r="I375" s="965"/>
    </row>
    <row r="376" spans="1:9" ht="30" customHeight="1">
      <c r="A376" s="965"/>
      <c r="B376" s="966"/>
      <c r="C376" s="967"/>
      <c r="D376" s="968"/>
      <c r="F376" s="965"/>
      <c r="G376" s="970"/>
      <c r="H376" s="965"/>
      <c r="I376" s="965"/>
    </row>
    <row r="377" spans="1:9" ht="30" customHeight="1">
      <c r="A377" s="965"/>
      <c r="B377" s="966"/>
      <c r="C377" s="967"/>
      <c r="D377" s="968"/>
      <c r="F377" s="965"/>
      <c r="G377" s="970"/>
      <c r="H377" s="965"/>
      <c r="I377" s="965"/>
    </row>
    <row r="378" spans="1:9" ht="30" customHeight="1">
      <c r="A378" s="965"/>
      <c r="B378" s="966"/>
      <c r="C378" s="967"/>
      <c r="D378" s="968"/>
      <c r="F378" s="965"/>
      <c r="G378" s="970"/>
      <c r="H378" s="965"/>
      <c r="I378" s="965"/>
    </row>
    <row r="379" spans="1:9" ht="30" customHeight="1">
      <c r="A379" s="965"/>
      <c r="B379" s="966"/>
      <c r="C379" s="967"/>
      <c r="D379" s="968"/>
      <c r="F379" s="965"/>
      <c r="G379" s="970"/>
      <c r="H379" s="965"/>
      <c r="I379" s="965"/>
    </row>
    <row r="380" spans="1:9" ht="30" customHeight="1">
      <c r="A380" s="965"/>
      <c r="B380" s="966"/>
      <c r="C380" s="967"/>
      <c r="D380" s="968"/>
      <c r="F380" s="965"/>
      <c r="G380" s="970"/>
      <c r="H380" s="965"/>
      <c r="I380" s="965"/>
    </row>
    <row r="381" spans="1:9" ht="30" customHeight="1">
      <c r="A381" s="965"/>
      <c r="B381" s="966"/>
      <c r="C381" s="967"/>
      <c r="D381" s="968"/>
      <c r="F381" s="965"/>
      <c r="G381" s="970"/>
      <c r="H381" s="965"/>
      <c r="I381" s="965"/>
    </row>
    <row r="382" spans="1:9" ht="30" customHeight="1">
      <c r="A382" s="965"/>
      <c r="B382" s="966"/>
      <c r="C382" s="967"/>
      <c r="D382" s="968"/>
      <c r="F382" s="965"/>
      <c r="G382" s="970"/>
      <c r="H382" s="965"/>
      <c r="I382" s="965"/>
    </row>
    <row r="383" spans="1:9" ht="30" customHeight="1">
      <c r="A383" s="965"/>
      <c r="B383" s="966"/>
      <c r="C383" s="967"/>
      <c r="D383" s="968"/>
      <c r="F383" s="965"/>
      <c r="G383" s="970"/>
      <c r="H383" s="965"/>
      <c r="I383" s="965"/>
    </row>
    <row r="384" spans="1:9" ht="30" customHeight="1">
      <c r="A384" s="965"/>
      <c r="B384" s="966"/>
      <c r="C384" s="967"/>
      <c r="D384" s="968"/>
      <c r="F384" s="965"/>
      <c r="G384" s="970"/>
      <c r="H384" s="965"/>
      <c r="I384" s="965"/>
    </row>
    <row r="385" spans="1:9" ht="30" customHeight="1">
      <c r="A385" s="965"/>
      <c r="B385" s="966"/>
      <c r="C385" s="967"/>
      <c r="D385" s="968"/>
      <c r="F385" s="965"/>
      <c r="G385" s="970"/>
      <c r="H385" s="965"/>
      <c r="I385" s="965"/>
    </row>
    <row r="386" spans="1:9" ht="30" customHeight="1">
      <c r="A386" s="965"/>
      <c r="B386" s="966"/>
      <c r="C386" s="967"/>
      <c r="D386" s="968"/>
      <c r="F386" s="965"/>
      <c r="G386" s="970"/>
      <c r="H386" s="965"/>
      <c r="I386" s="965"/>
    </row>
    <row r="387" spans="1:9" ht="30" customHeight="1">
      <c r="A387" s="965"/>
      <c r="B387" s="966"/>
      <c r="C387" s="967"/>
      <c r="D387" s="968"/>
      <c r="F387" s="965"/>
      <c r="G387" s="970"/>
      <c r="H387" s="965"/>
      <c r="I387" s="965"/>
    </row>
    <row r="388" spans="1:9" ht="30" customHeight="1">
      <c r="A388" s="965"/>
      <c r="B388" s="966"/>
      <c r="C388" s="967"/>
      <c r="D388" s="968"/>
      <c r="F388" s="965"/>
      <c r="G388" s="970"/>
      <c r="H388" s="965"/>
      <c r="I388" s="965"/>
    </row>
    <row r="389" spans="1:9" ht="30" customHeight="1">
      <c r="A389" s="965"/>
      <c r="B389" s="966"/>
      <c r="C389" s="967"/>
      <c r="D389" s="968"/>
      <c r="F389" s="965"/>
      <c r="G389" s="970"/>
      <c r="H389" s="965"/>
      <c r="I389" s="965"/>
    </row>
    <row r="390" spans="1:9" ht="30" customHeight="1">
      <c r="A390" s="965"/>
      <c r="B390" s="966"/>
      <c r="C390" s="967"/>
      <c r="D390" s="968"/>
      <c r="F390" s="965"/>
      <c r="G390" s="970"/>
      <c r="H390" s="965"/>
      <c r="I390" s="965"/>
    </row>
    <row r="391" spans="1:9" ht="30" customHeight="1">
      <c r="A391" s="965"/>
      <c r="B391" s="966"/>
      <c r="C391" s="967"/>
      <c r="D391" s="968"/>
      <c r="F391" s="965"/>
      <c r="G391" s="970"/>
      <c r="H391" s="965"/>
      <c r="I391" s="965"/>
    </row>
    <row r="392" spans="1:9" ht="30" customHeight="1">
      <c r="A392" s="965"/>
      <c r="B392" s="966"/>
      <c r="C392" s="967"/>
      <c r="D392" s="968"/>
      <c r="F392" s="965"/>
      <c r="G392" s="970"/>
      <c r="H392" s="965"/>
      <c r="I392" s="965"/>
    </row>
    <row r="393" spans="1:9" ht="30" customHeight="1">
      <c r="A393" s="965"/>
      <c r="B393" s="966"/>
      <c r="C393" s="967"/>
      <c r="D393" s="968"/>
      <c r="F393" s="965"/>
      <c r="G393" s="970"/>
      <c r="H393" s="965"/>
      <c r="I393" s="965"/>
    </row>
    <row r="394" spans="1:9" ht="30" customHeight="1">
      <c r="A394" s="965"/>
      <c r="B394" s="966"/>
      <c r="C394" s="967"/>
      <c r="D394" s="968"/>
      <c r="F394" s="965"/>
      <c r="G394" s="970"/>
      <c r="H394" s="965"/>
      <c r="I394" s="965"/>
    </row>
    <row r="395" spans="1:9" ht="30" customHeight="1">
      <c r="A395" s="965"/>
      <c r="B395" s="966"/>
      <c r="C395" s="967"/>
      <c r="D395" s="968"/>
      <c r="F395" s="965"/>
      <c r="G395" s="970"/>
      <c r="H395" s="965"/>
      <c r="I395" s="965"/>
    </row>
    <row r="396" spans="1:9" ht="30" customHeight="1">
      <c r="A396" s="965"/>
      <c r="B396" s="966"/>
      <c r="C396" s="967"/>
      <c r="D396" s="968"/>
      <c r="F396" s="965"/>
      <c r="G396" s="970"/>
      <c r="H396" s="965"/>
      <c r="I396" s="965"/>
    </row>
    <row r="397" spans="1:9" ht="30" customHeight="1">
      <c r="A397" s="965"/>
      <c r="B397" s="966"/>
      <c r="C397" s="967"/>
      <c r="D397" s="968"/>
      <c r="F397" s="965"/>
      <c r="G397" s="970"/>
      <c r="H397" s="965"/>
      <c r="I397" s="965"/>
    </row>
    <row r="398" spans="1:9" ht="30" customHeight="1">
      <c r="A398" s="965"/>
      <c r="B398" s="966"/>
      <c r="C398" s="967"/>
      <c r="D398" s="968"/>
      <c r="F398" s="965"/>
      <c r="G398" s="970"/>
      <c r="H398" s="965"/>
      <c r="I398" s="965"/>
    </row>
    <row r="399" spans="1:9" ht="30" customHeight="1">
      <c r="A399" s="965"/>
      <c r="B399" s="966"/>
      <c r="C399" s="967"/>
      <c r="D399" s="968"/>
      <c r="F399" s="965"/>
      <c r="G399" s="970"/>
      <c r="H399" s="965"/>
      <c r="I399" s="965"/>
    </row>
    <row r="400" spans="1:9" ht="30" customHeight="1">
      <c r="A400" s="965"/>
      <c r="B400" s="966"/>
      <c r="C400" s="967"/>
      <c r="D400" s="968"/>
      <c r="F400" s="965"/>
      <c r="G400" s="970"/>
      <c r="H400" s="965"/>
      <c r="I400" s="965"/>
    </row>
    <row r="401" spans="1:9" ht="30" customHeight="1">
      <c r="A401" s="965"/>
      <c r="B401" s="966"/>
      <c r="C401" s="967"/>
      <c r="D401" s="968"/>
      <c r="F401" s="965"/>
      <c r="G401" s="970"/>
      <c r="H401" s="965"/>
      <c r="I401" s="965"/>
    </row>
    <row r="402" spans="1:9" ht="30" customHeight="1">
      <c r="A402" s="965"/>
      <c r="B402" s="966"/>
      <c r="C402" s="967"/>
      <c r="D402" s="968"/>
      <c r="F402" s="965"/>
      <c r="G402" s="970"/>
      <c r="H402" s="965"/>
      <c r="I402" s="965"/>
    </row>
    <row r="403" spans="1:9" ht="30" customHeight="1">
      <c r="A403" s="965"/>
      <c r="B403" s="966"/>
      <c r="C403" s="967"/>
      <c r="D403" s="968"/>
      <c r="F403" s="965"/>
      <c r="G403" s="970"/>
      <c r="H403" s="965"/>
      <c r="I403" s="965"/>
    </row>
    <row r="404" spans="1:9" ht="30" customHeight="1">
      <c r="A404" s="965"/>
      <c r="B404" s="966"/>
      <c r="C404" s="967"/>
      <c r="D404" s="968"/>
      <c r="F404" s="965"/>
      <c r="G404" s="970"/>
      <c r="H404" s="965"/>
      <c r="I404" s="965"/>
    </row>
    <row r="405" spans="1:9" ht="30" customHeight="1">
      <c r="A405" s="965"/>
      <c r="B405" s="966"/>
      <c r="C405" s="967"/>
      <c r="D405" s="968"/>
      <c r="F405" s="965"/>
      <c r="G405" s="970"/>
      <c r="H405" s="965"/>
      <c r="I405" s="965"/>
    </row>
    <row r="406" spans="1:9" ht="30" customHeight="1">
      <c r="A406" s="965"/>
      <c r="B406" s="966"/>
      <c r="C406" s="967"/>
      <c r="D406" s="968"/>
      <c r="F406" s="965"/>
      <c r="G406" s="970"/>
      <c r="H406" s="965"/>
      <c r="I406" s="965"/>
    </row>
    <row r="407" spans="1:9" ht="30" customHeight="1">
      <c r="A407" s="965"/>
      <c r="B407" s="966"/>
      <c r="C407" s="967"/>
      <c r="D407" s="968"/>
      <c r="F407" s="965"/>
      <c r="G407" s="970"/>
      <c r="H407" s="965"/>
      <c r="I407" s="965"/>
    </row>
    <row r="408" spans="1:9" ht="30" customHeight="1">
      <c r="A408" s="965"/>
      <c r="B408" s="966"/>
      <c r="C408" s="967"/>
      <c r="D408" s="968"/>
      <c r="F408" s="965"/>
      <c r="G408" s="970"/>
      <c r="H408" s="965"/>
      <c r="I408" s="965"/>
    </row>
    <row r="409" spans="1:9" ht="30" customHeight="1">
      <c r="A409" s="965"/>
      <c r="B409" s="966"/>
      <c r="C409" s="967"/>
      <c r="D409" s="968"/>
      <c r="F409" s="965"/>
      <c r="G409" s="970"/>
      <c r="H409" s="965"/>
      <c r="I409" s="965"/>
    </row>
    <row r="410" spans="1:9" ht="30" customHeight="1">
      <c r="A410" s="965"/>
      <c r="B410" s="966"/>
      <c r="C410" s="967"/>
      <c r="D410" s="968"/>
      <c r="F410" s="965"/>
      <c r="G410" s="970"/>
      <c r="H410" s="965"/>
      <c r="I410" s="965"/>
    </row>
    <row r="411" spans="1:9" ht="30" customHeight="1">
      <c r="A411" s="965"/>
      <c r="B411" s="966"/>
      <c r="C411" s="967"/>
      <c r="D411" s="968"/>
      <c r="F411" s="965"/>
      <c r="G411" s="970"/>
      <c r="H411" s="965"/>
      <c r="I411" s="965"/>
    </row>
    <row r="412" spans="1:9" ht="30" customHeight="1">
      <c r="A412" s="965"/>
      <c r="B412" s="966"/>
      <c r="C412" s="967"/>
      <c r="D412" s="968"/>
      <c r="F412" s="965"/>
      <c r="G412" s="970"/>
      <c r="H412" s="965"/>
      <c r="I412" s="965"/>
    </row>
    <row r="413" spans="1:9" ht="30" customHeight="1">
      <c r="A413" s="965"/>
      <c r="B413" s="966"/>
      <c r="C413" s="967"/>
      <c r="D413" s="968"/>
      <c r="F413" s="965"/>
      <c r="G413" s="970"/>
      <c r="H413" s="965"/>
      <c r="I413" s="965"/>
    </row>
    <row r="414" spans="1:9" ht="30" customHeight="1">
      <c r="A414" s="965"/>
      <c r="B414" s="966"/>
      <c r="C414" s="965"/>
      <c r="D414" s="969"/>
      <c r="F414" s="965"/>
      <c r="G414" s="970"/>
      <c r="H414" s="965"/>
      <c r="I414" s="965"/>
    </row>
    <row r="415" spans="1:9" ht="30" customHeight="1">
      <c r="A415" s="965"/>
      <c r="B415" s="966"/>
      <c r="C415" s="965"/>
      <c r="D415" s="969"/>
      <c r="F415" s="965"/>
      <c r="G415" s="970"/>
      <c r="H415" s="965"/>
      <c r="I415" s="965"/>
    </row>
    <row r="416" spans="1:9" ht="30" customHeight="1">
      <c r="A416" s="965"/>
      <c r="B416" s="966"/>
      <c r="C416" s="965"/>
      <c r="D416" s="969"/>
      <c r="F416" s="965"/>
      <c r="G416" s="970"/>
      <c r="H416" s="965"/>
      <c r="I416" s="965"/>
    </row>
    <row r="417" spans="1:9" ht="30" customHeight="1">
      <c r="A417" s="965"/>
      <c r="B417" s="966"/>
      <c r="C417" s="965"/>
      <c r="D417" s="969"/>
      <c r="F417" s="965"/>
      <c r="G417" s="970"/>
      <c r="H417" s="965"/>
      <c r="I417" s="965"/>
    </row>
    <row r="418" spans="1:9" ht="30" customHeight="1">
      <c r="A418" s="965"/>
      <c r="B418" s="966"/>
      <c r="C418" s="965"/>
      <c r="D418" s="969"/>
      <c r="F418" s="965"/>
      <c r="G418" s="970"/>
      <c r="H418" s="965"/>
      <c r="I418" s="965"/>
    </row>
    <row r="419" spans="1:9" ht="30" customHeight="1">
      <c r="A419" s="965"/>
      <c r="B419" s="966"/>
      <c r="C419" s="965"/>
      <c r="D419" s="969"/>
      <c r="F419" s="965"/>
      <c r="G419" s="970"/>
      <c r="H419" s="965"/>
      <c r="I419" s="965"/>
    </row>
    <row r="420" spans="1:9" ht="30" customHeight="1">
      <c r="A420" s="965"/>
      <c r="B420" s="966"/>
      <c r="C420" s="965"/>
      <c r="D420" s="969"/>
      <c r="F420" s="965"/>
      <c r="G420" s="970"/>
      <c r="H420" s="965"/>
      <c r="I420" s="965"/>
    </row>
    <row r="421" spans="1:9" ht="30" customHeight="1">
      <c r="A421" s="965"/>
      <c r="B421" s="966"/>
      <c r="C421" s="965"/>
      <c r="D421" s="969"/>
      <c r="F421" s="965"/>
      <c r="G421" s="970"/>
      <c r="H421" s="965"/>
      <c r="I421" s="965"/>
    </row>
    <row r="422" spans="1:9" ht="30" customHeight="1">
      <c r="A422" s="965"/>
      <c r="B422" s="966"/>
      <c r="C422" s="965"/>
      <c r="D422" s="969"/>
      <c r="F422" s="965"/>
      <c r="G422" s="970"/>
      <c r="H422" s="965"/>
      <c r="I422" s="965"/>
    </row>
    <row r="423" spans="1:9" ht="30" customHeight="1">
      <c r="A423" s="965"/>
      <c r="B423" s="966"/>
      <c r="C423" s="965"/>
      <c r="D423" s="969"/>
      <c r="F423" s="965"/>
      <c r="G423" s="970"/>
      <c r="H423" s="965"/>
      <c r="I423" s="965"/>
    </row>
    <row r="424" spans="1:9" ht="30" customHeight="1">
      <c r="A424" s="965"/>
      <c r="B424" s="966"/>
      <c r="C424" s="965"/>
      <c r="D424" s="969"/>
      <c r="F424" s="965"/>
      <c r="G424" s="970"/>
      <c r="H424" s="965"/>
      <c r="I424" s="965"/>
    </row>
    <row r="425" spans="1:9" ht="30" customHeight="1">
      <c r="A425" s="965"/>
      <c r="B425" s="966"/>
      <c r="C425" s="965"/>
      <c r="D425" s="969"/>
      <c r="F425" s="965"/>
      <c r="G425" s="970"/>
      <c r="H425" s="965"/>
      <c r="I425" s="965"/>
    </row>
    <row r="426" spans="1:9" ht="30" customHeight="1">
      <c r="A426" s="965"/>
      <c r="B426" s="966"/>
      <c r="C426" s="965"/>
      <c r="D426" s="969"/>
      <c r="F426" s="965"/>
      <c r="G426" s="970"/>
      <c r="H426" s="965"/>
      <c r="I426" s="965"/>
    </row>
    <row r="427" spans="1:9" ht="30" customHeight="1">
      <c r="A427" s="965"/>
      <c r="B427" s="966"/>
      <c r="C427" s="965"/>
      <c r="D427" s="969"/>
      <c r="F427" s="965"/>
      <c r="G427" s="970"/>
      <c r="H427" s="965"/>
      <c r="I427" s="965"/>
    </row>
    <row r="428" spans="1:9" ht="30" customHeight="1">
      <c r="A428" s="965"/>
      <c r="B428" s="966"/>
      <c r="C428" s="965"/>
      <c r="D428" s="969"/>
      <c r="F428" s="965"/>
      <c r="G428" s="970"/>
      <c r="H428" s="965"/>
      <c r="I428" s="965"/>
    </row>
    <row r="429" spans="1:9" ht="30" customHeight="1">
      <c r="A429" s="965"/>
      <c r="B429" s="966"/>
      <c r="C429" s="965"/>
      <c r="D429" s="969"/>
      <c r="F429" s="965"/>
      <c r="G429" s="970"/>
      <c r="H429" s="965"/>
      <c r="I429" s="965"/>
    </row>
    <row r="430" spans="1:9" ht="30" customHeight="1">
      <c r="A430" s="965"/>
      <c r="B430" s="966"/>
      <c r="C430" s="965"/>
      <c r="D430" s="969"/>
      <c r="F430" s="965"/>
      <c r="G430" s="970"/>
      <c r="H430" s="965"/>
      <c r="I430" s="965"/>
    </row>
    <row r="431" spans="1:9" ht="30" customHeight="1">
      <c r="A431" s="965"/>
      <c r="B431" s="966"/>
      <c r="C431" s="965"/>
      <c r="D431" s="969"/>
      <c r="F431" s="965"/>
      <c r="G431" s="970"/>
      <c r="H431" s="965"/>
      <c r="I431" s="965"/>
    </row>
    <row r="432" spans="1:9" ht="30" customHeight="1">
      <c r="A432" s="965"/>
      <c r="B432" s="966"/>
      <c r="C432" s="965"/>
      <c r="D432" s="969"/>
      <c r="F432" s="965"/>
      <c r="G432" s="970"/>
      <c r="H432" s="965"/>
      <c r="I432" s="965"/>
    </row>
    <row r="433" spans="1:9" ht="30" customHeight="1">
      <c r="A433" s="965"/>
      <c r="B433" s="966"/>
      <c r="C433" s="965"/>
      <c r="D433" s="969"/>
      <c r="F433" s="965"/>
      <c r="G433" s="970"/>
      <c r="H433" s="965"/>
      <c r="I433" s="965"/>
    </row>
    <row r="434" spans="1:9" ht="30" customHeight="1">
      <c r="A434" s="965"/>
      <c r="B434" s="966"/>
      <c r="C434" s="965"/>
      <c r="D434" s="969"/>
      <c r="F434" s="965"/>
      <c r="G434" s="970"/>
      <c r="H434" s="965"/>
      <c r="I434" s="965"/>
    </row>
    <row r="435" spans="1:9" ht="30" customHeight="1">
      <c r="A435" s="965"/>
      <c r="B435" s="966"/>
      <c r="C435" s="965"/>
      <c r="D435" s="969"/>
      <c r="F435" s="965"/>
      <c r="G435" s="970"/>
      <c r="H435" s="965"/>
      <c r="I435" s="965"/>
    </row>
    <row r="436" spans="1:9" ht="30" customHeight="1">
      <c r="A436" s="965"/>
      <c r="B436" s="966"/>
      <c r="C436" s="965"/>
      <c r="D436" s="969"/>
      <c r="F436" s="965"/>
      <c r="G436" s="970"/>
      <c r="H436" s="965"/>
      <c r="I436" s="965"/>
    </row>
    <row r="437" spans="1:9" ht="30" customHeight="1">
      <c r="A437" s="965"/>
      <c r="B437" s="966"/>
      <c r="C437" s="965"/>
      <c r="D437" s="969"/>
      <c r="F437" s="965"/>
      <c r="G437" s="970"/>
      <c r="H437" s="965"/>
      <c r="I437" s="965"/>
    </row>
    <row r="438" spans="1:9" ht="30" customHeight="1">
      <c r="A438" s="965"/>
      <c r="B438" s="966"/>
      <c r="C438" s="965"/>
      <c r="D438" s="969"/>
      <c r="F438" s="965"/>
      <c r="G438" s="970"/>
      <c r="H438" s="965"/>
      <c r="I438" s="965"/>
    </row>
    <row r="439" spans="1:9" ht="30" customHeight="1">
      <c r="A439" s="965"/>
      <c r="B439" s="966"/>
      <c r="C439" s="965"/>
      <c r="D439" s="969"/>
      <c r="F439" s="965"/>
      <c r="G439" s="970"/>
      <c r="H439" s="965"/>
      <c r="I439" s="965"/>
    </row>
    <row r="440" spans="1:9" ht="30" customHeight="1">
      <c r="A440" s="965"/>
      <c r="B440" s="966"/>
      <c r="C440" s="965"/>
      <c r="D440" s="969"/>
      <c r="F440" s="965"/>
      <c r="G440" s="970"/>
      <c r="H440" s="965"/>
      <c r="I440" s="965"/>
    </row>
    <row r="441" spans="1:9" ht="30" customHeight="1">
      <c r="A441" s="965"/>
      <c r="B441" s="966"/>
      <c r="C441" s="965"/>
      <c r="D441" s="969"/>
      <c r="F441" s="965"/>
      <c r="G441" s="970"/>
      <c r="H441" s="965"/>
      <c r="I441" s="965"/>
    </row>
    <row r="442" spans="1:9" ht="30" customHeight="1">
      <c r="A442" s="965"/>
      <c r="B442" s="966"/>
      <c r="C442" s="965"/>
      <c r="D442" s="969"/>
      <c r="F442" s="965"/>
      <c r="G442" s="970"/>
      <c r="H442" s="965"/>
      <c r="I442" s="965"/>
    </row>
    <row r="443" spans="1:9" ht="30" customHeight="1">
      <c r="A443" s="965"/>
      <c r="B443" s="966"/>
      <c r="C443" s="965"/>
      <c r="D443" s="969"/>
      <c r="F443" s="965"/>
      <c r="G443" s="970"/>
      <c r="H443" s="965"/>
      <c r="I443" s="965"/>
    </row>
  </sheetData>
  <sheetProtection/>
  <mergeCells count="10">
    <mergeCell ref="A11:A12"/>
    <mergeCell ref="C11:D11"/>
    <mergeCell ref="F11:F12"/>
    <mergeCell ref="H11:I11"/>
    <mergeCell ref="A1:I1"/>
    <mergeCell ref="A2:I2"/>
    <mergeCell ref="A3:I3"/>
    <mergeCell ref="A4:I4"/>
    <mergeCell ref="A9:I9"/>
    <mergeCell ref="A10:I10"/>
  </mergeCells>
  <hyperlinks>
    <hyperlink ref="A7" r:id="rId1" display="http://gidroap.ru"/>
  </hyperlinks>
  <printOptions horizontalCentered="1" verticalCentered="1"/>
  <pageMargins left="0" right="0" top="0" bottom="0" header="0" footer="0"/>
  <pageSetup horizontalDpi="600" verticalDpi="600" orientation="portrait" paperSize="9" scale="69" r:id="rId4"/>
  <legacyDrawing r:id="rId3"/>
  <oleObjects>
    <oleObject progId="Word.Picture.8" shapeId="13683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="90" zoomScaleNormal="75" zoomScaleSheetLayoutView="90" zoomScalePageLayoutView="0" workbookViewId="0" topLeftCell="A1">
      <selection activeCell="A13" sqref="A13"/>
    </sheetView>
  </sheetViews>
  <sheetFormatPr defaultColWidth="9.00390625" defaultRowHeight="30" customHeight="1"/>
  <cols>
    <col min="1" max="1" width="29.75390625" style="971" customWidth="1"/>
    <col min="2" max="2" width="0.12890625" style="971" customWidth="1"/>
    <col min="3" max="3" width="18.00390625" style="971" customWidth="1"/>
    <col min="4" max="4" width="19.25390625" style="973" customWidth="1"/>
    <col min="5" max="5" width="2.00390625" style="969" customWidth="1"/>
    <col min="6" max="6" width="35.375" style="971" customWidth="1"/>
    <col min="7" max="7" width="0.12890625" style="971" customWidth="1"/>
    <col min="8" max="8" width="19.25390625" style="971" customWidth="1"/>
    <col min="9" max="9" width="19.875" style="971" customWidth="1"/>
    <col min="10" max="10" width="12.75390625" style="915" customWidth="1"/>
    <col min="11" max="16384" width="9.125" style="915" customWidth="1"/>
  </cols>
  <sheetData>
    <row r="1" spans="1:9" s="913" customFormat="1" ht="18" customHeight="1">
      <c r="A1" s="1770" t="s">
        <v>1156</v>
      </c>
      <c r="B1" s="1770"/>
      <c r="C1" s="1770"/>
      <c r="D1" s="1770"/>
      <c r="E1" s="1770"/>
      <c r="F1" s="1770"/>
      <c r="G1" s="1770"/>
      <c r="H1" s="1770"/>
      <c r="I1" s="1770"/>
    </row>
    <row r="2" spans="1:9" s="913" customFormat="1" ht="18" customHeight="1">
      <c r="A2" s="1770" t="s">
        <v>1157</v>
      </c>
      <c r="B2" s="1770"/>
      <c r="C2" s="1770"/>
      <c r="D2" s="1770"/>
      <c r="E2" s="1770"/>
      <c r="F2" s="1770"/>
      <c r="G2" s="1770"/>
      <c r="H2" s="1770"/>
      <c r="I2" s="1770"/>
    </row>
    <row r="3" spans="1:9" ht="18" customHeight="1">
      <c r="A3" s="975" t="s">
        <v>2414</v>
      </c>
      <c r="B3" s="975"/>
      <c r="C3" s="975"/>
      <c r="D3" s="975"/>
      <c r="E3" s="976"/>
      <c r="F3" s="977" t="s">
        <v>1565</v>
      </c>
      <c r="G3" s="977"/>
      <c r="H3" s="978"/>
      <c r="I3" s="978"/>
    </row>
    <row r="4" spans="1:9" ht="18" customHeight="1">
      <c r="A4" s="1787"/>
      <c r="B4" s="1787"/>
      <c r="C4" s="1787"/>
      <c r="D4" s="1787"/>
      <c r="E4" s="979"/>
      <c r="F4" s="1788" t="s">
        <v>1162</v>
      </c>
      <c r="G4" s="1788"/>
      <c r="H4" s="1788"/>
      <c r="I4" s="1788"/>
    </row>
    <row r="5" spans="1:9" ht="18" customHeight="1" thickBot="1">
      <c r="A5" s="1147" t="s">
        <v>1566</v>
      </c>
      <c r="B5" s="1147"/>
      <c r="C5" s="1147"/>
      <c r="D5" s="1147"/>
      <c r="E5" s="980"/>
      <c r="F5" s="981" t="s">
        <v>1164</v>
      </c>
      <c r="G5" s="981"/>
      <c r="H5" s="982"/>
      <c r="I5" s="983"/>
    </row>
    <row r="6" spans="1:9" ht="18" customHeight="1" thickTop="1">
      <c r="A6" s="932" t="s">
        <v>1567</v>
      </c>
      <c r="B6" s="932"/>
      <c r="C6" s="934"/>
      <c r="D6" s="934"/>
      <c r="E6" s="934"/>
      <c r="F6" s="934"/>
      <c r="G6" s="934"/>
      <c r="H6" s="934"/>
      <c r="I6" s="936" t="s">
        <v>2415</v>
      </c>
    </row>
    <row r="7" spans="1:9" ht="21.75" customHeight="1">
      <c r="A7" s="1779" t="s">
        <v>1569</v>
      </c>
      <c r="B7" s="1779"/>
      <c r="C7" s="1779"/>
      <c r="D7" s="1779"/>
      <c r="E7" s="1779"/>
      <c r="F7" s="1779"/>
      <c r="G7" s="1779"/>
      <c r="H7" s="1779"/>
      <c r="I7" s="1779"/>
    </row>
    <row r="8" spans="1:9" ht="57.75" customHeight="1">
      <c r="A8" s="1779" t="s">
        <v>1570</v>
      </c>
      <c r="B8" s="1779"/>
      <c r="C8" s="1779"/>
      <c r="D8" s="1779"/>
      <c r="E8" s="1779"/>
      <c r="F8" s="1779"/>
      <c r="G8" s="1779"/>
      <c r="H8" s="1779"/>
      <c r="I8" s="1779"/>
    </row>
    <row r="9" spans="1:9" ht="23.25" customHeight="1" thickBot="1">
      <c r="A9" s="1780" t="s">
        <v>1571</v>
      </c>
      <c r="B9" s="1780"/>
      <c r="C9" s="1780"/>
      <c r="D9" s="1780"/>
      <c r="E9" s="1780"/>
      <c r="F9" s="1780"/>
      <c r="G9" s="1780"/>
      <c r="H9" s="1780"/>
      <c r="I9" s="1780"/>
    </row>
    <row r="10" spans="1:9" ht="18" customHeight="1">
      <c r="A10" s="1781"/>
      <c r="B10" s="1148"/>
      <c r="C10" s="1783" t="s">
        <v>1572</v>
      </c>
      <c r="D10" s="1784"/>
      <c r="E10" s="984"/>
      <c r="F10" s="1785" t="s">
        <v>81</v>
      </c>
      <c r="G10" s="1148"/>
      <c r="H10" s="1783" t="s">
        <v>1572</v>
      </c>
      <c r="I10" s="1784"/>
    </row>
    <row r="11" spans="1:9" s="941" customFormat="1" ht="19.5" customHeight="1" thickBot="1">
      <c r="A11" s="1782"/>
      <c r="B11" s="1149"/>
      <c r="C11" s="1150" t="s">
        <v>1168</v>
      </c>
      <c r="D11" s="1151" t="s">
        <v>1169</v>
      </c>
      <c r="E11" s="985"/>
      <c r="F11" s="1786"/>
      <c r="G11" s="1149"/>
      <c r="H11" s="1150" t="s">
        <v>1168</v>
      </c>
      <c r="I11" s="1151" t="s">
        <v>1169</v>
      </c>
    </row>
    <row r="12" spans="1:9" s="986" customFormat="1" ht="15" customHeight="1">
      <c r="A12" s="1152" t="s">
        <v>1573</v>
      </c>
      <c r="B12" s="1153">
        <v>36934</v>
      </c>
      <c r="C12" s="1154">
        <f>B12*99/100</f>
        <v>36564.66</v>
      </c>
      <c r="D12" s="1155">
        <f>B12*97/100</f>
        <v>35825.98</v>
      </c>
      <c r="E12" s="944">
        <v>21712</v>
      </c>
      <c r="F12" s="1156" t="s">
        <v>39</v>
      </c>
      <c r="G12" s="1157">
        <v>105020</v>
      </c>
      <c r="H12" s="1158">
        <f>G12*99/100</f>
        <v>103969.8</v>
      </c>
      <c r="I12" s="1158">
        <f>G12*97/100</f>
        <v>101869.4</v>
      </c>
    </row>
    <row r="13" spans="1:9" s="986" customFormat="1" ht="15" customHeight="1">
      <c r="A13" s="1159" t="s">
        <v>1574</v>
      </c>
      <c r="B13" s="1160">
        <v>40179</v>
      </c>
      <c r="C13" s="1161">
        <f aca="true" t="shared" si="0" ref="C13:C76">B13*99/100</f>
        <v>39777.21</v>
      </c>
      <c r="D13" s="1162">
        <f aca="true" t="shared" si="1" ref="D13:D76">B13*97/100</f>
        <v>38973.63</v>
      </c>
      <c r="E13" s="944">
        <v>16697</v>
      </c>
      <c r="F13" s="1159" t="s">
        <v>40</v>
      </c>
      <c r="G13" s="1160">
        <v>105964</v>
      </c>
      <c r="H13" s="1163">
        <f aca="true" t="shared" si="2" ref="H13:H76">G13*99/100</f>
        <v>104904.36</v>
      </c>
      <c r="I13" s="1163">
        <f aca="true" t="shared" si="3" ref="I13:I76">G13*97/100</f>
        <v>102785.08</v>
      </c>
    </row>
    <row r="14" spans="1:9" s="988" customFormat="1" ht="15" customHeight="1">
      <c r="A14" s="1159" t="s">
        <v>7</v>
      </c>
      <c r="B14" s="1160">
        <v>43070</v>
      </c>
      <c r="C14" s="1161">
        <f t="shared" si="0"/>
        <v>42639.3</v>
      </c>
      <c r="D14" s="1162">
        <f t="shared" si="1"/>
        <v>41777.9</v>
      </c>
      <c r="E14" s="944">
        <v>16992</v>
      </c>
      <c r="F14" s="1159" t="s">
        <v>41</v>
      </c>
      <c r="G14" s="1160">
        <v>110389</v>
      </c>
      <c r="H14" s="1163">
        <f t="shared" si="2"/>
        <v>109285.11</v>
      </c>
      <c r="I14" s="1163">
        <f t="shared" si="3"/>
        <v>107077.33</v>
      </c>
    </row>
    <row r="15" spans="1:9" s="988" customFormat="1" ht="15" customHeight="1">
      <c r="A15" s="1159" t="s">
        <v>1575</v>
      </c>
      <c r="B15" s="1160">
        <v>48026</v>
      </c>
      <c r="C15" s="1161">
        <f t="shared" si="0"/>
        <v>47545.74</v>
      </c>
      <c r="D15" s="1162">
        <f t="shared" si="1"/>
        <v>46585.22</v>
      </c>
      <c r="E15" s="944">
        <v>18054</v>
      </c>
      <c r="F15" s="1159" t="s">
        <v>42</v>
      </c>
      <c r="G15" s="1160">
        <v>128030</v>
      </c>
      <c r="H15" s="1163">
        <f t="shared" si="2"/>
        <v>126749.7</v>
      </c>
      <c r="I15" s="1163">
        <f t="shared" si="3"/>
        <v>124189.1</v>
      </c>
    </row>
    <row r="16" spans="1:9" s="988" customFormat="1" ht="15" customHeight="1">
      <c r="A16" s="1159" t="s">
        <v>1576</v>
      </c>
      <c r="B16" s="1160">
        <v>48557</v>
      </c>
      <c r="C16" s="1161">
        <f t="shared" si="0"/>
        <v>48071.43</v>
      </c>
      <c r="D16" s="1162">
        <f t="shared" si="1"/>
        <v>47100.29</v>
      </c>
      <c r="E16" s="944">
        <v>18408</v>
      </c>
      <c r="F16" s="1159" t="s">
        <v>1578</v>
      </c>
      <c r="G16" s="1160">
        <v>133989</v>
      </c>
      <c r="H16" s="1163">
        <f t="shared" si="2"/>
        <v>132649.11</v>
      </c>
      <c r="I16" s="1163">
        <f t="shared" si="3"/>
        <v>129969.33</v>
      </c>
    </row>
    <row r="17" spans="1:9" s="988" customFormat="1" ht="15" customHeight="1">
      <c r="A17" s="1159" t="s">
        <v>1577</v>
      </c>
      <c r="B17" s="1160">
        <v>36167</v>
      </c>
      <c r="C17" s="1161">
        <f t="shared" si="0"/>
        <v>35805.33</v>
      </c>
      <c r="D17" s="1162">
        <f t="shared" si="1"/>
        <v>35081.99</v>
      </c>
      <c r="E17" s="944">
        <v>19529</v>
      </c>
      <c r="F17" s="1159" t="s">
        <v>2416</v>
      </c>
      <c r="G17" s="1160">
        <v>171808</v>
      </c>
      <c r="H17" s="1163">
        <f t="shared" si="2"/>
        <v>170089.92</v>
      </c>
      <c r="I17" s="1163">
        <f t="shared" si="3"/>
        <v>166653.76</v>
      </c>
    </row>
    <row r="18" spans="1:9" s="988" customFormat="1" ht="15" customHeight="1">
      <c r="A18" s="1159" t="s">
        <v>8</v>
      </c>
      <c r="B18" s="1160">
        <v>36934</v>
      </c>
      <c r="C18" s="1161">
        <f t="shared" si="0"/>
        <v>36564.66</v>
      </c>
      <c r="D18" s="1162">
        <f t="shared" si="1"/>
        <v>35825.98</v>
      </c>
      <c r="E18" s="944">
        <v>20827</v>
      </c>
      <c r="F18" s="1159" t="s">
        <v>43</v>
      </c>
      <c r="G18" s="1160">
        <v>92276</v>
      </c>
      <c r="H18" s="1163">
        <f t="shared" si="2"/>
        <v>91353.24</v>
      </c>
      <c r="I18" s="1163">
        <f t="shared" si="3"/>
        <v>89507.72</v>
      </c>
    </row>
    <row r="19" spans="1:9" s="988" customFormat="1" ht="15" customHeight="1">
      <c r="A19" s="1159" t="s">
        <v>9</v>
      </c>
      <c r="B19" s="1160">
        <v>39058</v>
      </c>
      <c r="C19" s="1161">
        <f t="shared" si="0"/>
        <v>38667.42</v>
      </c>
      <c r="D19" s="1162">
        <f t="shared" si="1"/>
        <v>37886.26</v>
      </c>
      <c r="E19" s="944">
        <v>16697</v>
      </c>
      <c r="F19" s="1159" t="s">
        <v>44</v>
      </c>
      <c r="G19" s="1160">
        <v>105492</v>
      </c>
      <c r="H19" s="1163">
        <f t="shared" si="2"/>
        <v>104437.08</v>
      </c>
      <c r="I19" s="1163">
        <f t="shared" si="3"/>
        <v>102327.24</v>
      </c>
    </row>
    <row r="20" spans="1:9" s="988" customFormat="1" ht="15" customHeight="1">
      <c r="A20" s="1159" t="s">
        <v>10</v>
      </c>
      <c r="B20" s="1160">
        <v>40179</v>
      </c>
      <c r="C20" s="1161">
        <f t="shared" si="0"/>
        <v>39777.21</v>
      </c>
      <c r="D20" s="1162">
        <f t="shared" si="1"/>
        <v>38973.63</v>
      </c>
      <c r="E20" s="944">
        <v>17169</v>
      </c>
      <c r="F20" s="1159" t="s">
        <v>45</v>
      </c>
      <c r="G20" s="1160">
        <v>135051</v>
      </c>
      <c r="H20" s="1163">
        <f t="shared" si="2"/>
        <v>133700.49</v>
      </c>
      <c r="I20" s="1163">
        <f t="shared" si="3"/>
        <v>130999.47</v>
      </c>
    </row>
    <row r="21" spans="1:9" s="988" customFormat="1" ht="15" customHeight="1">
      <c r="A21" s="1159" t="s">
        <v>11</v>
      </c>
      <c r="B21" s="1160">
        <v>42244</v>
      </c>
      <c r="C21" s="1161">
        <f t="shared" si="0"/>
        <v>41821.56</v>
      </c>
      <c r="D21" s="1162">
        <f t="shared" si="1"/>
        <v>40976.68</v>
      </c>
      <c r="E21" s="944">
        <v>19116</v>
      </c>
      <c r="F21" s="1159" t="s">
        <v>46</v>
      </c>
      <c r="G21" s="1160">
        <v>145376</v>
      </c>
      <c r="H21" s="1163">
        <f t="shared" si="2"/>
        <v>143922.24</v>
      </c>
      <c r="I21" s="1163">
        <f t="shared" si="3"/>
        <v>141014.72</v>
      </c>
    </row>
    <row r="22" spans="1:9" s="988" customFormat="1" ht="15" customHeight="1">
      <c r="A22" s="1159" t="s">
        <v>2417</v>
      </c>
      <c r="B22" s="1160">
        <v>44840</v>
      </c>
      <c r="C22" s="1161">
        <f t="shared" si="0"/>
        <v>44391.6</v>
      </c>
      <c r="D22" s="1162">
        <f t="shared" si="1"/>
        <v>43494.8</v>
      </c>
      <c r="E22" s="944">
        <v>21535</v>
      </c>
      <c r="F22" s="1159" t="s">
        <v>2418</v>
      </c>
      <c r="G22" s="1160">
        <v>180481</v>
      </c>
      <c r="H22" s="1163">
        <f t="shared" si="2"/>
        <v>178676.19</v>
      </c>
      <c r="I22" s="1163">
        <f t="shared" si="3"/>
        <v>175066.57</v>
      </c>
    </row>
    <row r="23" spans="1:9" s="988" customFormat="1" ht="15" customHeight="1">
      <c r="A23" s="1159" t="s">
        <v>1579</v>
      </c>
      <c r="B23" s="1160">
        <v>46256</v>
      </c>
      <c r="C23" s="1161">
        <f t="shared" si="0"/>
        <v>45793.44</v>
      </c>
      <c r="D23" s="1162">
        <f t="shared" si="1"/>
        <v>44868.32</v>
      </c>
      <c r="E23" s="944">
        <v>26255</v>
      </c>
      <c r="F23" s="1159" t="s">
        <v>1580</v>
      </c>
      <c r="G23" s="1160">
        <v>220306</v>
      </c>
      <c r="H23" s="1163">
        <f t="shared" si="2"/>
        <v>218102.94</v>
      </c>
      <c r="I23" s="1163">
        <f t="shared" si="3"/>
        <v>213696.82</v>
      </c>
    </row>
    <row r="24" spans="1:9" s="988" customFormat="1" ht="15" customHeight="1">
      <c r="A24" s="1159" t="s">
        <v>2419</v>
      </c>
      <c r="B24" s="1160">
        <v>46846</v>
      </c>
      <c r="C24" s="1161">
        <f t="shared" si="0"/>
        <v>46377.54</v>
      </c>
      <c r="D24" s="1162">
        <f t="shared" si="1"/>
        <v>45440.62</v>
      </c>
      <c r="E24" s="944">
        <v>28379</v>
      </c>
      <c r="F24" s="1159" t="s">
        <v>1581</v>
      </c>
      <c r="G24" s="1160">
        <v>227917</v>
      </c>
      <c r="H24" s="1163">
        <f t="shared" si="2"/>
        <v>225637.83</v>
      </c>
      <c r="I24" s="1163">
        <f t="shared" si="3"/>
        <v>221079.49</v>
      </c>
    </row>
    <row r="25" spans="1:9" s="988" customFormat="1" ht="15" customHeight="1">
      <c r="A25" s="1159" t="s">
        <v>12</v>
      </c>
      <c r="B25" s="1160">
        <v>36167</v>
      </c>
      <c r="C25" s="1161">
        <f t="shared" si="0"/>
        <v>35805.33</v>
      </c>
      <c r="D25" s="1162">
        <f t="shared" si="1"/>
        <v>35081.99</v>
      </c>
      <c r="E25" s="944">
        <v>21889</v>
      </c>
      <c r="F25" s="1159" t="s">
        <v>1583</v>
      </c>
      <c r="G25" s="1160">
        <v>234584</v>
      </c>
      <c r="H25" s="1163">
        <f t="shared" si="2"/>
        <v>232238.16</v>
      </c>
      <c r="I25" s="1163">
        <f t="shared" si="3"/>
        <v>227546.48</v>
      </c>
    </row>
    <row r="26" spans="1:9" s="988" customFormat="1" ht="15" customHeight="1">
      <c r="A26" s="1159" t="s">
        <v>13</v>
      </c>
      <c r="B26" s="1160">
        <v>37347</v>
      </c>
      <c r="C26" s="1161">
        <f t="shared" si="0"/>
        <v>36973.53</v>
      </c>
      <c r="D26" s="1162">
        <f t="shared" si="1"/>
        <v>36226.59</v>
      </c>
      <c r="E26" s="944">
        <v>24190</v>
      </c>
      <c r="F26" s="1159" t="s">
        <v>2420</v>
      </c>
      <c r="G26" s="1160">
        <v>267978</v>
      </c>
      <c r="H26" s="1163">
        <f t="shared" si="2"/>
        <v>265298.22</v>
      </c>
      <c r="I26" s="1163">
        <f t="shared" si="3"/>
        <v>259938.66</v>
      </c>
    </row>
    <row r="27" spans="1:9" s="988" customFormat="1" ht="15" customHeight="1">
      <c r="A27" s="1159" t="s">
        <v>14</v>
      </c>
      <c r="B27" s="1160">
        <v>41359</v>
      </c>
      <c r="C27" s="1161">
        <f t="shared" si="0"/>
        <v>40945.41</v>
      </c>
      <c r="D27" s="1162">
        <f t="shared" si="1"/>
        <v>40118.23</v>
      </c>
      <c r="E27" s="944">
        <v>25488</v>
      </c>
      <c r="F27" s="1159" t="s">
        <v>2421</v>
      </c>
      <c r="G27" s="1160">
        <v>273465</v>
      </c>
      <c r="H27" s="1163">
        <f t="shared" si="2"/>
        <v>270730.35</v>
      </c>
      <c r="I27" s="1163">
        <f t="shared" si="3"/>
        <v>265261.05</v>
      </c>
    </row>
    <row r="28" spans="1:9" s="988" customFormat="1" ht="15" customHeight="1">
      <c r="A28" s="1159" t="s">
        <v>15</v>
      </c>
      <c r="B28" s="1160">
        <v>42834</v>
      </c>
      <c r="C28" s="1161">
        <f t="shared" si="0"/>
        <v>42405.66</v>
      </c>
      <c r="D28" s="1162">
        <f t="shared" si="1"/>
        <v>41548.98</v>
      </c>
      <c r="E28" s="944">
        <v>27140</v>
      </c>
      <c r="F28" s="1159" t="s">
        <v>47</v>
      </c>
      <c r="G28" s="1160">
        <v>91450</v>
      </c>
      <c r="H28" s="1163">
        <f t="shared" si="2"/>
        <v>90535.5</v>
      </c>
      <c r="I28" s="1163">
        <f t="shared" si="3"/>
        <v>88706.5</v>
      </c>
    </row>
    <row r="29" spans="1:9" s="988" customFormat="1" ht="15" customHeight="1">
      <c r="A29" s="1159" t="s">
        <v>16</v>
      </c>
      <c r="B29" s="1160">
        <v>46669</v>
      </c>
      <c r="C29" s="1161">
        <f t="shared" si="0"/>
        <v>46202.31</v>
      </c>
      <c r="D29" s="1162">
        <f t="shared" si="1"/>
        <v>45268.93</v>
      </c>
      <c r="E29" s="944">
        <v>28379</v>
      </c>
      <c r="F29" s="1159" t="s">
        <v>48</v>
      </c>
      <c r="G29" s="1160">
        <v>100359</v>
      </c>
      <c r="H29" s="1163">
        <f t="shared" si="2"/>
        <v>99355.41</v>
      </c>
      <c r="I29" s="1163">
        <f t="shared" si="3"/>
        <v>97348.23</v>
      </c>
    </row>
    <row r="30" spans="1:9" s="988" customFormat="1" ht="15" customHeight="1">
      <c r="A30" s="1159" t="s">
        <v>1582</v>
      </c>
      <c r="B30" s="1160">
        <v>54162</v>
      </c>
      <c r="C30" s="1161">
        <f t="shared" si="0"/>
        <v>53620.38</v>
      </c>
      <c r="D30" s="1162">
        <f t="shared" si="1"/>
        <v>52537.14</v>
      </c>
      <c r="E30" s="944">
        <v>26904</v>
      </c>
      <c r="F30" s="1159" t="s">
        <v>49</v>
      </c>
      <c r="G30" s="1160">
        <v>108678</v>
      </c>
      <c r="H30" s="1163">
        <f t="shared" si="2"/>
        <v>107591.22</v>
      </c>
      <c r="I30" s="1163">
        <f t="shared" si="3"/>
        <v>105417.66</v>
      </c>
    </row>
    <row r="31" spans="1:9" s="988" customFormat="1" ht="15" customHeight="1">
      <c r="A31" s="1159" t="s">
        <v>1584</v>
      </c>
      <c r="B31" s="1160">
        <v>56640</v>
      </c>
      <c r="C31" s="1161">
        <f t="shared" si="0"/>
        <v>56073.6</v>
      </c>
      <c r="D31" s="1162">
        <f t="shared" si="1"/>
        <v>54940.8</v>
      </c>
      <c r="E31" s="944">
        <v>27317</v>
      </c>
      <c r="F31" s="1159" t="s">
        <v>50</v>
      </c>
      <c r="G31" s="1160">
        <v>131924</v>
      </c>
      <c r="H31" s="1163">
        <f t="shared" si="2"/>
        <v>130604.76</v>
      </c>
      <c r="I31" s="1163">
        <f t="shared" si="3"/>
        <v>127966.28</v>
      </c>
    </row>
    <row r="32" spans="1:9" s="988" customFormat="1" ht="15" customHeight="1">
      <c r="A32" s="1159" t="s">
        <v>2422</v>
      </c>
      <c r="B32" s="1160">
        <v>59354</v>
      </c>
      <c r="C32" s="1161">
        <f t="shared" si="0"/>
        <v>58760.46</v>
      </c>
      <c r="D32" s="1162">
        <f t="shared" si="1"/>
        <v>57573.38</v>
      </c>
      <c r="E32" s="944">
        <v>28733</v>
      </c>
      <c r="F32" s="1159" t="s">
        <v>51</v>
      </c>
      <c r="G32" s="1160">
        <v>143547</v>
      </c>
      <c r="H32" s="1163">
        <f t="shared" si="2"/>
        <v>142111.53</v>
      </c>
      <c r="I32" s="1163">
        <f t="shared" si="3"/>
        <v>139240.59</v>
      </c>
    </row>
    <row r="33" spans="1:9" s="988" customFormat="1" ht="15" customHeight="1">
      <c r="A33" s="1159" t="s">
        <v>1585</v>
      </c>
      <c r="B33" s="1160">
        <v>61242</v>
      </c>
      <c r="C33" s="1161">
        <f t="shared" si="0"/>
        <v>60629.58</v>
      </c>
      <c r="D33" s="1162">
        <f t="shared" si="1"/>
        <v>59404.74</v>
      </c>
      <c r="E33" s="944">
        <v>26255</v>
      </c>
      <c r="F33" s="1159" t="s">
        <v>1588</v>
      </c>
      <c r="G33" s="1160">
        <v>207385</v>
      </c>
      <c r="H33" s="1163">
        <f t="shared" si="2"/>
        <v>205311.15</v>
      </c>
      <c r="I33" s="1163">
        <f t="shared" si="3"/>
        <v>201163.45</v>
      </c>
    </row>
    <row r="34" spans="1:9" s="988" customFormat="1" ht="15" customHeight="1">
      <c r="A34" s="1159" t="s">
        <v>2423</v>
      </c>
      <c r="B34" s="1160">
        <v>82364</v>
      </c>
      <c r="C34" s="1161">
        <f t="shared" si="0"/>
        <v>81540.36</v>
      </c>
      <c r="D34" s="1162">
        <f t="shared" si="1"/>
        <v>79893.08</v>
      </c>
      <c r="E34" s="944">
        <v>28084</v>
      </c>
      <c r="F34" s="1159" t="s">
        <v>1589</v>
      </c>
      <c r="G34" s="1160">
        <v>245263</v>
      </c>
      <c r="H34" s="1163">
        <f t="shared" si="2"/>
        <v>242810.37</v>
      </c>
      <c r="I34" s="1163">
        <f t="shared" si="3"/>
        <v>237905.11</v>
      </c>
    </row>
    <row r="35" spans="1:9" s="988" customFormat="1" ht="15" customHeight="1">
      <c r="A35" s="1159" t="s">
        <v>2424</v>
      </c>
      <c r="B35" s="1160">
        <v>90329</v>
      </c>
      <c r="C35" s="1161">
        <f t="shared" si="0"/>
        <v>89425.71</v>
      </c>
      <c r="D35" s="1162">
        <f t="shared" si="1"/>
        <v>87619.13</v>
      </c>
      <c r="E35" s="944">
        <v>28497</v>
      </c>
      <c r="F35" s="1159" t="s">
        <v>1590</v>
      </c>
      <c r="G35" s="1160">
        <v>297950</v>
      </c>
      <c r="H35" s="1163">
        <f t="shared" si="2"/>
        <v>294970.5</v>
      </c>
      <c r="I35" s="1163">
        <f t="shared" si="3"/>
        <v>289011.5</v>
      </c>
    </row>
    <row r="36" spans="1:9" s="988" customFormat="1" ht="15" customHeight="1">
      <c r="A36" s="1159" t="s">
        <v>1586</v>
      </c>
      <c r="B36" s="1160">
        <v>46079</v>
      </c>
      <c r="C36" s="1161">
        <f t="shared" si="0"/>
        <v>45618.21</v>
      </c>
      <c r="D36" s="1162">
        <f t="shared" si="1"/>
        <v>44696.63</v>
      </c>
      <c r="E36" s="944">
        <v>33158</v>
      </c>
      <c r="F36" s="1159" t="s">
        <v>2425</v>
      </c>
      <c r="G36" s="1160">
        <v>317066</v>
      </c>
      <c r="H36" s="1163">
        <f t="shared" si="2"/>
        <v>313895.34</v>
      </c>
      <c r="I36" s="1163">
        <f t="shared" si="3"/>
        <v>307554.02</v>
      </c>
    </row>
    <row r="37" spans="1:9" s="988" customFormat="1" ht="15" customHeight="1">
      <c r="A37" s="1159" t="s">
        <v>1587</v>
      </c>
      <c r="B37" s="1160">
        <v>47318</v>
      </c>
      <c r="C37" s="1161">
        <f t="shared" si="0"/>
        <v>46844.82</v>
      </c>
      <c r="D37" s="1162">
        <f t="shared" si="1"/>
        <v>45898.46</v>
      </c>
      <c r="E37" s="944">
        <v>60357</v>
      </c>
      <c r="F37" s="1159" t="s">
        <v>2426</v>
      </c>
      <c r="G37" s="1160">
        <v>361906</v>
      </c>
      <c r="H37" s="1163">
        <f t="shared" si="2"/>
        <v>358286.94</v>
      </c>
      <c r="I37" s="1163">
        <f t="shared" si="3"/>
        <v>351048.82</v>
      </c>
    </row>
    <row r="38" spans="1:9" s="988" customFormat="1" ht="15" customHeight="1">
      <c r="A38" s="1159" t="s">
        <v>17</v>
      </c>
      <c r="B38" s="1160">
        <v>52274</v>
      </c>
      <c r="C38" s="1161">
        <f t="shared" si="0"/>
        <v>51751.26</v>
      </c>
      <c r="D38" s="1162">
        <f t="shared" si="1"/>
        <v>50705.78</v>
      </c>
      <c r="E38" s="944">
        <v>33571</v>
      </c>
      <c r="F38" s="1159" t="s">
        <v>2427</v>
      </c>
      <c r="G38" s="1160" t="s">
        <v>365</v>
      </c>
      <c r="H38" s="1164" t="s">
        <v>365</v>
      </c>
      <c r="I38" s="1164" t="s">
        <v>365</v>
      </c>
    </row>
    <row r="39" spans="1:9" s="988" customFormat="1" ht="15" customHeight="1">
      <c r="A39" s="1159" t="s">
        <v>2428</v>
      </c>
      <c r="B39" s="1160">
        <v>53572</v>
      </c>
      <c r="C39" s="1161">
        <f t="shared" si="0"/>
        <v>53036.28</v>
      </c>
      <c r="D39" s="1162">
        <f t="shared" si="1"/>
        <v>51964.84</v>
      </c>
      <c r="E39" s="944">
        <v>34869</v>
      </c>
      <c r="F39" s="1159" t="s">
        <v>2429</v>
      </c>
      <c r="G39" s="1160" t="s">
        <v>365</v>
      </c>
      <c r="H39" s="1164" t="s">
        <v>365</v>
      </c>
      <c r="I39" s="1164" t="s">
        <v>365</v>
      </c>
    </row>
    <row r="40" spans="1:9" s="988" customFormat="1" ht="15" customHeight="1">
      <c r="A40" s="1159" t="s">
        <v>1591</v>
      </c>
      <c r="B40" s="1160">
        <v>55047</v>
      </c>
      <c r="C40" s="1161">
        <f t="shared" si="0"/>
        <v>54496.53</v>
      </c>
      <c r="D40" s="1162">
        <f t="shared" si="1"/>
        <v>53395.59</v>
      </c>
      <c r="E40" s="944">
        <v>35695</v>
      </c>
      <c r="F40" s="1159" t="s">
        <v>2430</v>
      </c>
      <c r="G40" s="1160" t="s">
        <v>365</v>
      </c>
      <c r="H40" s="1164" t="s">
        <v>365</v>
      </c>
      <c r="I40" s="1164" t="s">
        <v>365</v>
      </c>
    </row>
    <row r="41" spans="1:9" s="988" customFormat="1" ht="15" customHeight="1">
      <c r="A41" s="1159" t="s">
        <v>18</v>
      </c>
      <c r="B41" s="1160">
        <v>56404</v>
      </c>
      <c r="C41" s="1161">
        <f t="shared" si="0"/>
        <v>55839.96</v>
      </c>
      <c r="D41" s="1162">
        <f t="shared" si="1"/>
        <v>54711.88</v>
      </c>
      <c r="E41" s="944">
        <v>37288</v>
      </c>
      <c r="F41" s="1159" t="s">
        <v>2431</v>
      </c>
      <c r="G41" s="1160" t="s">
        <v>365</v>
      </c>
      <c r="H41" s="1164" t="s">
        <v>365</v>
      </c>
      <c r="I41" s="1164" t="s">
        <v>365</v>
      </c>
    </row>
    <row r="42" spans="1:9" s="988" customFormat="1" ht="15" customHeight="1">
      <c r="A42" s="1159" t="s">
        <v>1592</v>
      </c>
      <c r="B42" s="1160">
        <v>58587</v>
      </c>
      <c r="C42" s="1161">
        <f t="shared" si="0"/>
        <v>58001.13</v>
      </c>
      <c r="D42" s="1162">
        <f t="shared" si="1"/>
        <v>56829.39</v>
      </c>
      <c r="E42" s="944">
        <v>47554</v>
      </c>
      <c r="F42" s="1159" t="s">
        <v>2432</v>
      </c>
      <c r="G42" s="1160" t="s">
        <v>365</v>
      </c>
      <c r="H42" s="1164" t="s">
        <v>365</v>
      </c>
      <c r="I42" s="1164" t="s">
        <v>365</v>
      </c>
    </row>
    <row r="43" spans="1:9" s="988" customFormat="1" ht="15" customHeight="1">
      <c r="A43" s="1159" t="s">
        <v>19</v>
      </c>
      <c r="B43" s="1160">
        <v>63543</v>
      </c>
      <c r="C43" s="1161">
        <f t="shared" si="0"/>
        <v>62907.57</v>
      </c>
      <c r="D43" s="1162">
        <f t="shared" si="1"/>
        <v>61636.71</v>
      </c>
      <c r="E43" s="944">
        <v>49737</v>
      </c>
      <c r="F43" s="1159" t="s">
        <v>2433</v>
      </c>
      <c r="G43" s="1160" t="s">
        <v>365</v>
      </c>
      <c r="H43" s="1164" t="s">
        <v>365</v>
      </c>
      <c r="I43" s="1164" t="s">
        <v>365</v>
      </c>
    </row>
    <row r="44" spans="1:9" s="988" customFormat="1" ht="15" customHeight="1">
      <c r="A44" s="1159" t="s">
        <v>1593</v>
      </c>
      <c r="B44" s="1160">
        <v>76936</v>
      </c>
      <c r="C44" s="1161">
        <f t="shared" si="0"/>
        <v>76166.64</v>
      </c>
      <c r="D44" s="1162">
        <f t="shared" si="1"/>
        <v>74627.92</v>
      </c>
      <c r="E44" s="944">
        <v>50268</v>
      </c>
      <c r="F44" s="1159" t="s">
        <v>2434</v>
      </c>
      <c r="G44" s="1160" t="s">
        <v>365</v>
      </c>
      <c r="H44" s="1164" t="s">
        <v>365</v>
      </c>
      <c r="I44" s="1164" t="s">
        <v>365</v>
      </c>
    </row>
    <row r="45" spans="1:9" s="988" customFormat="1" ht="15" customHeight="1">
      <c r="A45" s="1159" t="s">
        <v>20</v>
      </c>
      <c r="B45" s="1160">
        <v>52569</v>
      </c>
      <c r="C45" s="1161">
        <f t="shared" si="0"/>
        <v>52043.31</v>
      </c>
      <c r="D45" s="1162">
        <f t="shared" si="1"/>
        <v>50991.93</v>
      </c>
      <c r="E45" s="944">
        <v>52215</v>
      </c>
      <c r="F45" s="1159" t="s">
        <v>2435</v>
      </c>
      <c r="G45" s="1160" t="s">
        <v>365</v>
      </c>
      <c r="H45" s="1164" t="s">
        <v>365</v>
      </c>
      <c r="I45" s="1164" t="s">
        <v>365</v>
      </c>
    </row>
    <row r="46" spans="1:9" s="988" customFormat="1" ht="15" customHeight="1">
      <c r="A46" s="1159" t="s">
        <v>1594</v>
      </c>
      <c r="B46" s="1160">
        <v>53690</v>
      </c>
      <c r="C46" s="1161">
        <f t="shared" si="0"/>
        <v>53153.1</v>
      </c>
      <c r="D46" s="1162">
        <f t="shared" si="1"/>
        <v>52079.3</v>
      </c>
      <c r="E46" s="944">
        <v>60534</v>
      </c>
      <c r="F46" s="1159" t="s">
        <v>2436</v>
      </c>
      <c r="G46" s="1160" t="s">
        <v>365</v>
      </c>
      <c r="H46" s="1164" t="s">
        <v>365</v>
      </c>
      <c r="I46" s="1164" t="s">
        <v>365</v>
      </c>
    </row>
    <row r="47" spans="1:9" s="988" customFormat="1" ht="15" customHeight="1">
      <c r="A47" s="1159" t="s">
        <v>21</v>
      </c>
      <c r="B47" s="1160">
        <v>54103</v>
      </c>
      <c r="C47" s="1161">
        <f t="shared" si="0"/>
        <v>53561.97</v>
      </c>
      <c r="D47" s="1162">
        <f t="shared" si="1"/>
        <v>52479.91</v>
      </c>
      <c r="E47" s="944">
        <v>63543</v>
      </c>
      <c r="F47" s="1159" t="s">
        <v>2437</v>
      </c>
      <c r="G47" s="1160">
        <v>230336</v>
      </c>
      <c r="H47" s="1163">
        <f t="shared" si="2"/>
        <v>228032.64</v>
      </c>
      <c r="I47" s="1163">
        <f t="shared" si="3"/>
        <v>223425.92</v>
      </c>
    </row>
    <row r="48" spans="1:9" s="988" customFormat="1" ht="15" customHeight="1">
      <c r="A48" s="1159" t="s">
        <v>22</v>
      </c>
      <c r="B48" s="1160">
        <v>55283</v>
      </c>
      <c r="C48" s="1161">
        <f t="shared" si="0"/>
        <v>54730.17</v>
      </c>
      <c r="D48" s="1162">
        <f t="shared" si="1"/>
        <v>53624.51</v>
      </c>
      <c r="E48" s="944">
        <v>49088</v>
      </c>
      <c r="F48" s="1159" t="s">
        <v>2438</v>
      </c>
      <c r="G48" s="1160">
        <v>234938</v>
      </c>
      <c r="H48" s="1163">
        <f t="shared" si="2"/>
        <v>232588.62</v>
      </c>
      <c r="I48" s="1163">
        <f t="shared" si="3"/>
        <v>227889.86</v>
      </c>
    </row>
    <row r="49" spans="1:9" s="988" customFormat="1" ht="15" customHeight="1">
      <c r="A49" s="1159" t="s">
        <v>23</v>
      </c>
      <c r="B49" s="1160">
        <v>56227</v>
      </c>
      <c r="C49" s="1161">
        <f t="shared" si="0"/>
        <v>55664.73</v>
      </c>
      <c r="D49" s="1162">
        <f t="shared" si="1"/>
        <v>54540.19</v>
      </c>
      <c r="E49" s="944">
        <v>66316</v>
      </c>
      <c r="F49" s="1159" t="s">
        <v>52</v>
      </c>
      <c r="G49" s="1160">
        <v>131039</v>
      </c>
      <c r="H49" s="1163">
        <f t="shared" si="2"/>
        <v>129728.61</v>
      </c>
      <c r="I49" s="1163">
        <f t="shared" si="3"/>
        <v>127107.83</v>
      </c>
    </row>
    <row r="50" spans="1:9" s="988" customFormat="1" ht="15" customHeight="1">
      <c r="A50" s="1159" t="s">
        <v>1598</v>
      </c>
      <c r="B50" s="1160">
        <v>60239</v>
      </c>
      <c r="C50" s="1161">
        <f t="shared" si="0"/>
        <v>59636.61</v>
      </c>
      <c r="D50" s="1162">
        <f t="shared" si="1"/>
        <v>58431.83</v>
      </c>
      <c r="E50" s="944">
        <v>43188</v>
      </c>
      <c r="F50" s="1159" t="s">
        <v>53</v>
      </c>
      <c r="G50" s="1160">
        <v>143075</v>
      </c>
      <c r="H50" s="1163">
        <f t="shared" si="2"/>
        <v>141644.25</v>
      </c>
      <c r="I50" s="1163">
        <f t="shared" si="3"/>
        <v>138782.75</v>
      </c>
    </row>
    <row r="51" spans="1:9" s="988" customFormat="1" ht="15" customHeight="1">
      <c r="A51" s="1159" t="s">
        <v>1599</v>
      </c>
      <c r="B51" s="1160">
        <v>61301</v>
      </c>
      <c r="C51" s="1161">
        <f t="shared" si="0"/>
        <v>60687.99</v>
      </c>
      <c r="D51" s="1162">
        <f t="shared" si="1"/>
        <v>59461.97</v>
      </c>
      <c r="E51" s="944">
        <v>51448</v>
      </c>
      <c r="F51" s="1159" t="s">
        <v>54</v>
      </c>
      <c r="G51" s="1160">
        <v>173165</v>
      </c>
      <c r="H51" s="1163">
        <f t="shared" si="2"/>
        <v>171433.35</v>
      </c>
      <c r="I51" s="1163">
        <f t="shared" si="3"/>
        <v>167970.05</v>
      </c>
    </row>
    <row r="52" spans="1:9" s="988" customFormat="1" ht="15" customHeight="1">
      <c r="A52" s="1159" t="s">
        <v>24</v>
      </c>
      <c r="B52" s="1160">
        <v>67968</v>
      </c>
      <c r="C52" s="1161">
        <f t="shared" si="0"/>
        <v>67288.32</v>
      </c>
      <c r="D52" s="1162">
        <f t="shared" si="1"/>
        <v>65928.96</v>
      </c>
      <c r="E52" s="944"/>
      <c r="F52" s="1159" t="s">
        <v>1595</v>
      </c>
      <c r="G52" s="1160">
        <v>200364</v>
      </c>
      <c r="H52" s="1163">
        <f t="shared" si="2"/>
        <v>198360.36</v>
      </c>
      <c r="I52" s="1163">
        <f t="shared" si="3"/>
        <v>194353.08</v>
      </c>
    </row>
    <row r="53" spans="1:9" s="988" customFormat="1" ht="15" customHeight="1">
      <c r="A53" s="1159" t="s">
        <v>25</v>
      </c>
      <c r="B53" s="1160">
        <v>58056</v>
      </c>
      <c r="C53" s="1161">
        <f t="shared" si="0"/>
        <v>57475.44</v>
      </c>
      <c r="D53" s="1162">
        <f t="shared" si="1"/>
        <v>56314.32</v>
      </c>
      <c r="E53" s="944"/>
      <c r="F53" s="1159" t="s">
        <v>1596</v>
      </c>
      <c r="G53" s="1160">
        <v>216707</v>
      </c>
      <c r="H53" s="1163">
        <f t="shared" si="2"/>
        <v>214539.93</v>
      </c>
      <c r="I53" s="1163">
        <f t="shared" si="3"/>
        <v>210205.79</v>
      </c>
    </row>
    <row r="54" spans="1:9" s="988" customFormat="1" ht="15" customHeight="1">
      <c r="A54" s="1159" t="s">
        <v>26</v>
      </c>
      <c r="B54" s="1160">
        <v>60770</v>
      </c>
      <c r="C54" s="1161">
        <f t="shared" si="0"/>
        <v>60162.3</v>
      </c>
      <c r="D54" s="1162">
        <f t="shared" si="1"/>
        <v>58946.9</v>
      </c>
      <c r="E54" s="944"/>
      <c r="F54" s="1159" t="s">
        <v>1597</v>
      </c>
      <c r="G54" s="1160">
        <v>234171</v>
      </c>
      <c r="H54" s="1163">
        <f t="shared" si="2"/>
        <v>231829.29</v>
      </c>
      <c r="I54" s="1163">
        <f t="shared" si="3"/>
        <v>227145.87</v>
      </c>
    </row>
    <row r="55" spans="1:9" s="988" customFormat="1" ht="15" customHeight="1">
      <c r="A55" s="1159" t="s">
        <v>1600</v>
      </c>
      <c r="B55" s="1160">
        <v>74163</v>
      </c>
      <c r="C55" s="1161">
        <f t="shared" si="0"/>
        <v>73421.37</v>
      </c>
      <c r="D55" s="1162">
        <f t="shared" si="1"/>
        <v>71938.11</v>
      </c>
      <c r="E55" s="944"/>
      <c r="F55" s="1159" t="s">
        <v>2439</v>
      </c>
      <c r="G55" s="1160">
        <v>246207</v>
      </c>
      <c r="H55" s="1163">
        <f t="shared" si="2"/>
        <v>243744.93</v>
      </c>
      <c r="I55" s="1163">
        <f t="shared" si="3"/>
        <v>238820.79</v>
      </c>
    </row>
    <row r="56" spans="1:9" s="988" customFormat="1" ht="15" customHeight="1">
      <c r="A56" s="1159" t="s">
        <v>2440</v>
      </c>
      <c r="B56" s="1160">
        <v>84783</v>
      </c>
      <c r="C56" s="1161">
        <f t="shared" si="0"/>
        <v>83935.17</v>
      </c>
      <c r="D56" s="1162">
        <f t="shared" si="1"/>
        <v>82239.51</v>
      </c>
      <c r="E56" s="944"/>
      <c r="F56" s="1159" t="s">
        <v>2441</v>
      </c>
      <c r="G56" s="1160">
        <v>140656</v>
      </c>
      <c r="H56" s="1163">
        <f t="shared" si="2"/>
        <v>139249.44</v>
      </c>
      <c r="I56" s="1163">
        <f t="shared" si="3"/>
        <v>136436.32</v>
      </c>
    </row>
    <row r="57" spans="1:9" s="988" customFormat="1" ht="15" customHeight="1">
      <c r="A57" s="1159" t="s">
        <v>2442</v>
      </c>
      <c r="B57" s="1160">
        <v>96819</v>
      </c>
      <c r="C57" s="1161">
        <f t="shared" si="0"/>
        <v>95850.81</v>
      </c>
      <c r="D57" s="1162">
        <f t="shared" si="1"/>
        <v>93914.43</v>
      </c>
      <c r="E57" s="944"/>
      <c r="F57" s="1159" t="s">
        <v>55</v>
      </c>
      <c r="G57" s="1160">
        <v>144373</v>
      </c>
      <c r="H57" s="1163">
        <f t="shared" si="2"/>
        <v>142929.27</v>
      </c>
      <c r="I57" s="1163">
        <f t="shared" si="3"/>
        <v>140041.81</v>
      </c>
    </row>
    <row r="58" spans="1:9" s="988" customFormat="1" ht="15" customHeight="1">
      <c r="A58" s="1159" t="s">
        <v>2443</v>
      </c>
      <c r="B58" s="1160">
        <v>111333</v>
      </c>
      <c r="C58" s="1161">
        <f t="shared" si="0"/>
        <v>110219.67</v>
      </c>
      <c r="D58" s="1162">
        <f t="shared" si="1"/>
        <v>107993.01</v>
      </c>
      <c r="E58" s="944"/>
      <c r="F58" s="1159" t="s">
        <v>56</v>
      </c>
      <c r="G58" s="1160">
        <v>152279</v>
      </c>
      <c r="H58" s="1163">
        <f t="shared" si="2"/>
        <v>150756.21</v>
      </c>
      <c r="I58" s="1163">
        <f t="shared" si="3"/>
        <v>147710.63</v>
      </c>
    </row>
    <row r="59" spans="1:9" s="988" customFormat="1" ht="15" customHeight="1">
      <c r="A59" s="1159" t="s">
        <v>27</v>
      </c>
      <c r="B59" s="1160">
        <v>53808</v>
      </c>
      <c r="C59" s="1161">
        <f t="shared" si="0"/>
        <v>53269.92</v>
      </c>
      <c r="D59" s="1162">
        <f t="shared" si="1"/>
        <v>52193.76</v>
      </c>
      <c r="E59" s="944"/>
      <c r="F59" s="1159" t="s">
        <v>57</v>
      </c>
      <c r="G59" s="1160">
        <v>185614</v>
      </c>
      <c r="H59" s="1163">
        <f t="shared" si="2"/>
        <v>183757.86</v>
      </c>
      <c r="I59" s="1163">
        <f t="shared" si="3"/>
        <v>180045.58</v>
      </c>
    </row>
    <row r="60" spans="1:9" s="988" customFormat="1" ht="15" customHeight="1">
      <c r="A60" s="1159" t="s">
        <v>2444</v>
      </c>
      <c r="B60" s="1160">
        <v>57466</v>
      </c>
      <c r="C60" s="1161">
        <f t="shared" si="0"/>
        <v>56891.34</v>
      </c>
      <c r="D60" s="1162">
        <f t="shared" si="1"/>
        <v>55742.02</v>
      </c>
      <c r="E60" s="944"/>
      <c r="F60" s="1159" t="s">
        <v>1601</v>
      </c>
      <c r="G60" s="1160">
        <v>200305</v>
      </c>
      <c r="H60" s="1163">
        <f t="shared" si="2"/>
        <v>198301.95</v>
      </c>
      <c r="I60" s="1163">
        <f t="shared" si="3"/>
        <v>194295.85</v>
      </c>
    </row>
    <row r="61" spans="1:9" s="988" customFormat="1" ht="15" customHeight="1">
      <c r="A61" s="1159" t="s">
        <v>28</v>
      </c>
      <c r="B61" s="1160">
        <v>55696</v>
      </c>
      <c r="C61" s="1161">
        <f t="shared" si="0"/>
        <v>55139.04</v>
      </c>
      <c r="D61" s="1162">
        <f t="shared" si="1"/>
        <v>54025.12</v>
      </c>
      <c r="E61" s="944"/>
      <c r="F61" s="1159" t="s">
        <v>2445</v>
      </c>
      <c r="G61" s="1160">
        <v>246148</v>
      </c>
      <c r="H61" s="1163">
        <f t="shared" si="2"/>
        <v>243686.52</v>
      </c>
      <c r="I61" s="1163">
        <f t="shared" si="3"/>
        <v>238763.56</v>
      </c>
    </row>
    <row r="62" spans="1:9" s="988" customFormat="1" ht="15" customHeight="1">
      <c r="A62" s="1159" t="s">
        <v>2446</v>
      </c>
      <c r="B62" s="1160">
        <v>59177</v>
      </c>
      <c r="C62" s="1161">
        <f t="shared" si="0"/>
        <v>58585.23</v>
      </c>
      <c r="D62" s="1162">
        <f t="shared" si="1"/>
        <v>57401.69</v>
      </c>
      <c r="E62" s="944"/>
      <c r="F62" s="1159" t="s">
        <v>2447</v>
      </c>
      <c r="G62" s="1160">
        <v>289100</v>
      </c>
      <c r="H62" s="1163">
        <f t="shared" si="2"/>
        <v>286209</v>
      </c>
      <c r="I62" s="1163">
        <f t="shared" si="3"/>
        <v>280427</v>
      </c>
    </row>
    <row r="63" spans="1:9" s="988" customFormat="1" ht="15" customHeight="1">
      <c r="A63" s="1159" t="s">
        <v>29</v>
      </c>
      <c r="B63" s="1160">
        <v>60770</v>
      </c>
      <c r="C63" s="1161">
        <f t="shared" si="0"/>
        <v>60162.3</v>
      </c>
      <c r="D63" s="1162">
        <f t="shared" si="1"/>
        <v>58946.9</v>
      </c>
      <c r="E63" s="944"/>
      <c r="F63" s="1159" t="s">
        <v>1602</v>
      </c>
      <c r="G63" s="1160">
        <v>174463</v>
      </c>
      <c r="H63" s="1163">
        <f t="shared" si="2"/>
        <v>172718.37</v>
      </c>
      <c r="I63" s="1163">
        <f t="shared" si="3"/>
        <v>169229.11</v>
      </c>
    </row>
    <row r="64" spans="1:9" s="988" customFormat="1" ht="15" customHeight="1">
      <c r="A64" s="1159" t="s">
        <v>2448</v>
      </c>
      <c r="B64" s="1160">
        <v>64015</v>
      </c>
      <c r="C64" s="1161">
        <f t="shared" si="0"/>
        <v>63374.85</v>
      </c>
      <c r="D64" s="1162">
        <f t="shared" si="1"/>
        <v>62094.55</v>
      </c>
      <c r="E64" s="944"/>
      <c r="F64" s="1159" t="s">
        <v>1603</v>
      </c>
      <c r="G64" s="1160">
        <v>210276</v>
      </c>
      <c r="H64" s="1163">
        <f t="shared" si="2"/>
        <v>208173.24</v>
      </c>
      <c r="I64" s="1163">
        <f t="shared" si="3"/>
        <v>203967.72</v>
      </c>
    </row>
    <row r="65" spans="1:9" s="988" customFormat="1" ht="15" customHeight="1">
      <c r="A65" s="1159" t="s">
        <v>30</v>
      </c>
      <c r="B65" s="1160">
        <v>61360</v>
      </c>
      <c r="C65" s="1161">
        <f t="shared" si="0"/>
        <v>60746.4</v>
      </c>
      <c r="D65" s="1162">
        <f t="shared" si="1"/>
        <v>59519.2</v>
      </c>
      <c r="E65" s="944"/>
      <c r="F65" s="1159" t="s">
        <v>1604</v>
      </c>
      <c r="G65" s="1160">
        <v>247859</v>
      </c>
      <c r="H65" s="1163">
        <f t="shared" si="2"/>
        <v>245380.41</v>
      </c>
      <c r="I65" s="1163">
        <f t="shared" si="3"/>
        <v>240423.23</v>
      </c>
    </row>
    <row r="66" spans="1:9" s="988" customFormat="1" ht="15" customHeight="1">
      <c r="A66" s="1159" t="s">
        <v>2449</v>
      </c>
      <c r="B66" s="1160">
        <v>64487</v>
      </c>
      <c r="C66" s="1161">
        <f t="shared" si="0"/>
        <v>63842.13</v>
      </c>
      <c r="D66" s="1162">
        <f t="shared" si="1"/>
        <v>62552.39</v>
      </c>
      <c r="E66" s="944">
        <v>68086</v>
      </c>
      <c r="F66" s="1159" t="s">
        <v>1605</v>
      </c>
      <c r="G66" s="1160">
        <v>264497</v>
      </c>
      <c r="H66" s="1163">
        <f t="shared" si="2"/>
        <v>261852.03</v>
      </c>
      <c r="I66" s="1163">
        <f t="shared" si="3"/>
        <v>256562.09</v>
      </c>
    </row>
    <row r="67" spans="1:9" s="988" customFormat="1" ht="15" customHeight="1">
      <c r="A67" s="1159" t="s">
        <v>31</v>
      </c>
      <c r="B67" s="1160">
        <v>70092</v>
      </c>
      <c r="C67" s="1161">
        <f t="shared" si="0"/>
        <v>69391.08</v>
      </c>
      <c r="D67" s="1162">
        <f t="shared" si="1"/>
        <v>67989.24</v>
      </c>
      <c r="E67" s="944">
        <v>67850</v>
      </c>
      <c r="F67" s="1159" t="s">
        <v>1606</v>
      </c>
      <c r="G67" s="1160">
        <v>342908</v>
      </c>
      <c r="H67" s="1163">
        <f t="shared" si="2"/>
        <v>339478.92</v>
      </c>
      <c r="I67" s="1163">
        <f t="shared" si="3"/>
        <v>332620.76</v>
      </c>
    </row>
    <row r="68" spans="1:9" s="988" customFormat="1" ht="15" customHeight="1">
      <c r="A68" s="1159" t="s">
        <v>2450</v>
      </c>
      <c r="B68" s="1160">
        <v>74458</v>
      </c>
      <c r="C68" s="1161">
        <f t="shared" si="0"/>
        <v>73713.42</v>
      </c>
      <c r="D68" s="1162">
        <f t="shared" si="1"/>
        <v>72224.26</v>
      </c>
      <c r="E68" s="944">
        <v>87143</v>
      </c>
      <c r="F68" s="1159" t="s">
        <v>58</v>
      </c>
      <c r="G68" s="1160">
        <v>160480</v>
      </c>
      <c r="H68" s="1163">
        <f t="shared" si="2"/>
        <v>158875.2</v>
      </c>
      <c r="I68" s="1163">
        <f t="shared" si="3"/>
        <v>155665.6</v>
      </c>
    </row>
    <row r="69" spans="1:9" s="988" customFormat="1" ht="15" customHeight="1">
      <c r="A69" s="1159" t="s">
        <v>32</v>
      </c>
      <c r="B69" s="1160">
        <v>108737</v>
      </c>
      <c r="C69" s="1161">
        <f t="shared" si="0"/>
        <v>107649.63</v>
      </c>
      <c r="D69" s="1162">
        <f t="shared" si="1"/>
        <v>105474.89</v>
      </c>
      <c r="E69" s="938"/>
      <c r="F69" s="1159" t="s">
        <v>1607</v>
      </c>
      <c r="G69" s="1160">
        <v>219362</v>
      </c>
      <c r="H69" s="1163">
        <f t="shared" si="2"/>
        <v>217168.38</v>
      </c>
      <c r="I69" s="1163">
        <f t="shared" si="3"/>
        <v>212781.14</v>
      </c>
    </row>
    <row r="70" spans="1:9" s="988" customFormat="1" ht="15" customHeight="1">
      <c r="A70" s="1159" t="s">
        <v>2451</v>
      </c>
      <c r="B70" s="1160">
        <v>115581</v>
      </c>
      <c r="C70" s="1161">
        <f t="shared" si="0"/>
        <v>114425.19</v>
      </c>
      <c r="D70" s="1162">
        <f t="shared" si="1"/>
        <v>112113.57</v>
      </c>
      <c r="E70" s="938"/>
      <c r="F70" s="1159" t="s">
        <v>1608</v>
      </c>
      <c r="G70" s="1160">
        <v>293761</v>
      </c>
      <c r="H70" s="1163">
        <f t="shared" si="2"/>
        <v>290823.39</v>
      </c>
      <c r="I70" s="1163">
        <f t="shared" si="3"/>
        <v>284948.17</v>
      </c>
    </row>
    <row r="71" spans="1:9" s="988" customFormat="1" ht="15" customHeight="1">
      <c r="A71" s="1159" t="s">
        <v>1610</v>
      </c>
      <c r="B71" s="1160">
        <v>129918</v>
      </c>
      <c r="C71" s="1161">
        <f t="shared" si="0"/>
        <v>128618.82</v>
      </c>
      <c r="D71" s="1162">
        <f t="shared" si="1"/>
        <v>126020.46</v>
      </c>
      <c r="E71" s="938"/>
      <c r="F71" s="1159" t="s">
        <v>2452</v>
      </c>
      <c r="G71" s="1160">
        <v>430700</v>
      </c>
      <c r="H71" s="1163">
        <f t="shared" si="2"/>
        <v>426393</v>
      </c>
      <c r="I71" s="1163">
        <f t="shared" si="3"/>
        <v>417779</v>
      </c>
    </row>
    <row r="72" spans="1:9" s="914" customFormat="1" ht="15" customHeight="1">
      <c r="A72" s="1159" t="s">
        <v>2453</v>
      </c>
      <c r="B72" s="1160">
        <v>137352</v>
      </c>
      <c r="C72" s="1161">
        <f t="shared" si="0"/>
        <v>135978.48</v>
      </c>
      <c r="D72" s="1162">
        <f t="shared" si="1"/>
        <v>133231.44</v>
      </c>
      <c r="E72" s="938"/>
      <c r="F72" s="1159" t="s">
        <v>1609</v>
      </c>
      <c r="G72" s="1160">
        <v>507813</v>
      </c>
      <c r="H72" s="1163">
        <f t="shared" si="2"/>
        <v>502734.87</v>
      </c>
      <c r="I72" s="1163">
        <f t="shared" si="3"/>
        <v>492578.61</v>
      </c>
    </row>
    <row r="73" spans="1:9" s="914" customFormat="1" ht="15" customHeight="1">
      <c r="A73" s="1159" t="s">
        <v>2454</v>
      </c>
      <c r="B73" s="1160">
        <v>188800</v>
      </c>
      <c r="C73" s="1161">
        <f t="shared" si="0"/>
        <v>186912</v>
      </c>
      <c r="D73" s="1162">
        <f t="shared" si="1"/>
        <v>183136</v>
      </c>
      <c r="E73" s="938"/>
      <c r="F73" s="1159" t="s">
        <v>2455</v>
      </c>
      <c r="G73" s="1160">
        <v>161660</v>
      </c>
      <c r="H73" s="1163">
        <f t="shared" si="2"/>
        <v>160043.4</v>
      </c>
      <c r="I73" s="1163">
        <f t="shared" si="3"/>
        <v>156810.2</v>
      </c>
    </row>
    <row r="74" spans="1:9" s="914" customFormat="1" ht="15" customHeight="1">
      <c r="A74" s="1159" t="s">
        <v>2456</v>
      </c>
      <c r="B74" s="1160">
        <v>218300</v>
      </c>
      <c r="C74" s="1161">
        <f t="shared" si="0"/>
        <v>216117</v>
      </c>
      <c r="D74" s="1162">
        <f t="shared" si="1"/>
        <v>211751</v>
      </c>
      <c r="E74" s="938"/>
      <c r="F74" s="1159" t="s">
        <v>2457</v>
      </c>
      <c r="G74" s="1160">
        <v>260544</v>
      </c>
      <c r="H74" s="1163">
        <f t="shared" si="2"/>
        <v>257938.56</v>
      </c>
      <c r="I74" s="1163">
        <f t="shared" si="3"/>
        <v>252727.68</v>
      </c>
    </row>
    <row r="75" spans="1:9" s="914" customFormat="1" ht="15" customHeight="1">
      <c r="A75" s="1159" t="s">
        <v>2458</v>
      </c>
      <c r="B75" s="1160">
        <v>236885</v>
      </c>
      <c r="C75" s="1161">
        <f t="shared" si="0"/>
        <v>234516.15</v>
      </c>
      <c r="D75" s="1162">
        <f t="shared" si="1"/>
        <v>229778.45</v>
      </c>
      <c r="E75" s="938"/>
      <c r="F75" s="1159" t="s">
        <v>2459</v>
      </c>
      <c r="G75" s="1160">
        <v>353587</v>
      </c>
      <c r="H75" s="1163">
        <f t="shared" si="2"/>
        <v>350051.13</v>
      </c>
      <c r="I75" s="1163">
        <f t="shared" si="3"/>
        <v>342979.39</v>
      </c>
    </row>
    <row r="76" spans="1:9" s="914" customFormat="1" ht="15" customHeight="1">
      <c r="A76" s="1159" t="s">
        <v>1613</v>
      </c>
      <c r="B76" s="1160">
        <v>264025</v>
      </c>
      <c r="C76" s="1161">
        <f t="shared" si="0"/>
        <v>261384.75</v>
      </c>
      <c r="D76" s="1162">
        <f t="shared" si="1"/>
        <v>256104.25</v>
      </c>
      <c r="E76" s="938"/>
      <c r="F76" s="1159" t="s">
        <v>2460</v>
      </c>
      <c r="G76" s="1160">
        <v>434830</v>
      </c>
      <c r="H76" s="1163">
        <f t="shared" si="2"/>
        <v>430481.7</v>
      </c>
      <c r="I76" s="1163">
        <f t="shared" si="3"/>
        <v>421785.1</v>
      </c>
    </row>
    <row r="77" spans="1:9" s="914" customFormat="1" ht="15" customHeight="1">
      <c r="A77" s="1159" t="s">
        <v>1615</v>
      </c>
      <c r="B77" s="1160">
        <v>44663</v>
      </c>
      <c r="C77" s="1161">
        <f aca="true" t="shared" si="4" ref="C77:C83">B77*99/100</f>
        <v>44216.37</v>
      </c>
      <c r="D77" s="1162">
        <f aca="true" t="shared" si="5" ref="D77:D83">B77*97/100</f>
        <v>43323.11</v>
      </c>
      <c r="E77" s="938"/>
      <c r="F77" s="1159" t="s">
        <v>59</v>
      </c>
      <c r="G77" s="1160">
        <v>152633</v>
      </c>
      <c r="H77" s="1163">
        <f aca="true" t="shared" si="6" ref="H77:H82">G77*99/100</f>
        <v>151106.67</v>
      </c>
      <c r="I77" s="1163">
        <f aca="true" t="shared" si="7" ref="I77:I82">G77*97/100</f>
        <v>148054.01</v>
      </c>
    </row>
    <row r="78" spans="1:9" s="914" customFormat="1" ht="15" customHeight="1">
      <c r="A78" s="1159" t="s">
        <v>33</v>
      </c>
      <c r="B78" s="1160">
        <v>48026</v>
      </c>
      <c r="C78" s="1161">
        <f t="shared" si="4"/>
        <v>47545.74</v>
      </c>
      <c r="D78" s="1162">
        <f t="shared" si="5"/>
        <v>46585.22</v>
      </c>
      <c r="E78" s="938"/>
      <c r="F78" s="1159" t="s">
        <v>1611</v>
      </c>
      <c r="G78" s="1160">
        <v>197532</v>
      </c>
      <c r="H78" s="1163">
        <f t="shared" si="6"/>
        <v>195556.68</v>
      </c>
      <c r="I78" s="1163">
        <f t="shared" si="7"/>
        <v>191606.04</v>
      </c>
    </row>
    <row r="79" spans="1:9" s="914" customFormat="1" ht="15" customHeight="1">
      <c r="A79" s="1159" t="s">
        <v>34</v>
      </c>
      <c r="B79" s="1160">
        <v>71154</v>
      </c>
      <c r="C79" s="1161">
        <f t="shared" si="4"/>
        <v>70442.46</v>
      </c>
      <c r="D79" s="1162">
        <f t="shared" si="5"/>
        <v>69019.38</v>
      </c>
      <c r="E79" s="1165"/>
      <c r="F79" s="1159" t="s">
        <v>60</v>
      </c>
      <c r="G79" s="1160">
        <v>197886</v>
      </c>
      <c r="H79" s="1163">
        <f t="shared" si="6"/>
        <v>195907.14</v>
      </c>
      <c r="I79" s="1163">
        <f t="shared" si="7"/>
        <v>191949.42</v>
      </c>
    </row>
    <row r="80" spans="1:9" s="914" customFormat="1" ht="15" customHeight="1">
      <c r="A80" s="1159" t="s">
        <v>35</v>
      </c>
      <c r="B80" s="1160">
        <v>73809</v>
      </c>
      <c r="C80" s="1161">
        <f t="shared" si="4"/>
        <v>73070.91</v>
      </c>
      <c r="D80" s="1162">
        <f t="shared" si="5"/>
        <v>71594.73</v>
      </c>
      <c r="E80" s="1166"/>
      <c r="F80" s="1159" t="s">
        <v>1612</v>
      </c>
      <c r="G80" s="1160">
        <v>353056</v>
      </c>
      <c r="H80" s="1163">
        <f t="shared" si="6"/>
        <v>349525.44</v>
      </c>
      <c r="I80" s="1163">
        <f t="shared" si="7"/>
        <v>342464.32</v>
      </c>
    </row>
    <row r="81" spans="1:9" s="914" customFormat="1" ht="15" customHeight="1">
      <c r="A81" s="1159" t="s">
        <v>36</v>
      </c>
      <c r="B81" s="1160">
        <v>75579</v>
      </c>
      <c r="C81" s="1161">
        <f t="shared" si="4"/>
        <v>74823.21</v>
      </c>
      <c r="D81" s="1162">
        <f t="shared" si="5"/>
        <v>73311.63</v>
      </c>
      <c r="E81" s="1167"/>
      <c r="F81" s="1159" t="s">
        <v>1614</v>
      </c>
      <c r="G81" s="1160">
        <v>451940</v>
      </c>
      <c r="H81" s="1163">
        <f t="shared" si="6"/>
        <v>447420.6</v>
      </c>
      <c r="I81" s="1163">
        <f t="shared" si="7"/>
        <v>438381.8</v>
      </c>
    </row>
    <row r="82" spans="1:9" s="914" customFormat="1" ht="15" customHeight="1" thickBot="1">
      <c r="A82" s="1159" t="s">
        <v>37</v>
      </c>
      <c r="B82" s="1160">
        <v>78824</v>
      </c>
      <c r="C82" s="1161">
        <f t="shared" si="4"/>
        <v>78035.76</v>
      </c>
      <c r="D82" s="1162">
        <f t="shared" si="5"/>
        <v>76459.28</v>
      </c>
      <c r="E82" s="1167"/>
      <c r="F82" s="1168" t="s">
        <v>2461</v>
      </c>
      <c r="G82" s="1169">
        <v>533360</v>
      </c>
      <c r="H82" s="1170">
        <f t="shared" si="6"/>
        <v>528026.4</v>
      </c>
      <c r="I82" s="1170">
        <f t="shared" si="7"/>
        <v>517359.2</v>
      </c>
    </row>
    <row r="83" spans="1:9" s="914" customFormat="1" ht="15" customHeight="1" thickBot="1">
      <c r="A83" s="989" t="s">
        <v>38</v>
      </c>
      <c r="B83" s="1171">
        <v>100477</v>
      </c>
      <c r="C83" s="1172">
        <f t="shared" si="4"/>
        <v>99472.23</v>
      </c>
      <c r="D83" s="1173">
        <f t="shared" si="5"/>
        <v>97462.69</v>
      </c>
      <c r="E83" s="1167"/>
      <c r="F83" s="1174" t="s">
        <v>1616</v>
      </c>
      <c r="G83" s="1175"/>
      <c r="H83" s="1175"/>
      <c r="I83" s="1175"/>
    </row>
    <row r="84" spans="1:9" s="914" customFormat="1" ht="18" customHeight="1">
      <c r="A84" s="1176"/>
      <c r="B84" s="1176"/>
      <c r="C84" s="1177"/>
      <c r="D84" s="1177"/>
      <c r="E84" s="1178"/>
      <c r="F84" s="1179"/>
      <c r="G84" s="1179"/>
      <c r="H84" s="1179"/>
      <c r="I84" s="1179"/>
    </row>
    <row r="85" spans="1:9" s="914" customFormat="1" ht="18" customHeight="1">
      <c r="A85" s="994"/>
      <c r="B85" s="994"/>
      <c r="C85" s="995"/>
      <c r="D85" s="995"/>
      <c r="E85" s="996"/>
      <c r="F85" s="1124"/>
      <c r="G85" s="1124"/>
      <c r="H85" s="1124"/>
      <c r="I85" s="1124"/>
    </row>
    <row r="86" spans="1:9" s="914" customFormat="1" ht="18" customHeight="1">
      <c r="A86" s="994"/>
      <c r="B86" s="994"/>
      <c r="C86" s="995"/>
      <c r="D86" s="995"/>
      <c r="E86" s="996"/>
      <c r="F86" s="1124"/>
      <c r="G86" s="1124"/>
      <c r="H86" s="1124"/>
      <c r="I86" s="1124"/>
    </row>
    <row r="87" spans="1:9" s="914" customFormat="1" ht="18" customHeight="1">
      <c r="A87" s="994"/>
      <c r="B87" s="994"/>
      <c r="C87" s="995"/>
      <c r="D87" s="995"/>
      <c r="E87" s="996"/>
      <c r="F87" s="1124"/>
      <c r="G87" s="1124"/>
      <c r="H87" s="1124"/>
      <c r="I87" s="1124"/>
    </row>
    <row r="88" spans="1:9" s="914" customFormat="1" ht="18" customHeight="1">
      <c r="A88" s="994"/>
      <c r="B88" s="994"/>
      <c r="C88" s="995"/>
      <c r="D88" s="997"/>
      <c r="E88" s="996"/>
      <c r="F88" s="1124"/>
      <c r="G88" s="1124"/>
      <c r="H88" s="1124"/>
      <c r="I88" s="1124"/>
    </row>
    <row r="89" spans="1:9" s="914" customFormat="1" ht="18" customHeight="1">
      <c r="A89" s="994"/>
      <c r="B89" s="994"/>
      <c r="C89" s="995"/>
      <c r="D89" s="997"/>
      <c r="E89" s="996"/>
      <c r="F89" s="1124"/>
      <c r="G89" s="1124"/>
      <c r="H89" s="1124"/>
      <c r="I89" s="1124"/>
    </row>
    <row r="90" spans="1:9" s="914" customFormat="1" ht="18" customHeight="1">
      <c r="A90" s="994"/>
      <c r="B90" s="994"/>
      <c r="C90" s="995"/>
      <c r="D90" s="997"/>
      <c r="E90" s="996"/>
      <c r="F90" s="1124"/>
      <c r="G90" s="1124"/>
      <c r="H90" s="1124"/>
      <c r="I90" s="1124"/>
    </row>
    <row r="91" spans="1:9" s="914" customFormat="1" ht="18" customHeight="1">
      <c r="A91" s="994"/>
      <c r="B91" s="994"/>
      <c r="C91" s="995"/>
      <c r="D91" s="997"/>
      <c r="E91" s="996"/>
      <c r="F91" s="1124"/>
      <c r="G91" s="1124"/>
      <c r="H91" s="1124"/>
      <c r="I91" s="1124"/>
    </row>
    <row r="92" spans="1:9" s="914" customFormat="1" ht="18" customHeight="1">
      <c r="A92" s="994"/>
      <c r="B92" s="994"/>
      <c r="C92" s="995"/>
      <c r="D92" s="997"/>
      <c r="E92" s="996"/>
      <c r="F92" s="1124"/>
      <c r="G92" s="1124"/>
      <c r="H92" s="1124"/>
      <c r="I92" s="1124"/>
    </row>
    <row r="93" spans="1:9" s="914" customFormat="1" ht="18" customHeight="1">
      <c r="A93" s="994"/>
      <c r="B93" s="994"/>
      <c r="C93" s="995"/>
      <c r="D93" s="997"/>
      <c r="E93" s="996"/>
      <c r="F93" s="1124"/>
      <c r="G93" s="1124"/>
      <c r="H93" s="1124"/>
      <c r="I93" s="1124"/>
    </row>
    <row r="94" spans="1:9" s="914" customFormat="1" ht="18" customHeight="1">
      <c r="A94" s="994"/>
      <c r="B94" s="994"/>
      <c r="C94" s="995"/>
      <c r="D94" s="997"/>
      <c r="E94" s="996"/>
      <c r="F94" s="1124"/>
      <c r="G94" s="1124"/>
      <c r="H94" s="1124"/>
      <c r="I94" s="1124"/>
    </row>
    <row r="95" spans="1:9" s="914" customFormat="1" ht="30" customHeight="1">
      <c r="A95" s="998"/>
      <c r="B95" s="998"/>
      <c r="C95" s="999"/>
      <c r="D95" s="991"/>
      <c r="E95" s="992"/>
      <c r="F95" s="993"/>
      <c r="G95" s="993"/>
      <c r="H95" s="993"/>
      <c r="I95" s="993"/>
    </row>
    <row r="96" spans="1:9" s="914" customFormat="1" ht="30" customHeight="1">
      <c r="A96" s="998"/>
      <c r="B96" s="998"/>
      <c r="C96" s="999"/>
      <c r="D96" s="991"/>
      <c r="E96" s="992"/>
      <c r="F96" s="993"/>
      <c r="G96" s="993"/>
      <c r="H96" s="993"/>
      <c r="I96" s="993"/>
    </row>
    <row r="97" spans="1:9" s="914" customFormat="1" ht="30" customHeight="1">
      <c r="A97" s="998"/>
      <c r="B97" s="998"/>
      <c r="C97" s="990"/>
      <c r="D97" s="991"/>
      <c r="E97" s="992"/>
      <c r="F97" s="993"/>
      <c r="G97" s="993"/>
      <c r="H97" s="993"/>
      <c r="I97" s="993"/>
    </row>
    <row r="98" spans="1:9" s="914" customFormat="1" ht="30" customHeight="1">
      <c r="A98" s="998"/>
      <c r="B98" s="998"/>
      <c r="C98" s="990"/>
      <c r="D98" s="991"/>
      <c r="E98" s="992"/>
      <c r="F98" s="993"/>
      <c r="G98" s="993"/>
      <c r="H98" s="993"/>
      <c r="I98" s="993"/>
    </row>
    <row r="99" spans="1:9" s="914" customFormat="1" ht="30" customHeight="1">
      <c r="A99" s="998"/>
      <c r="B99" s="998"/>
      <c r="C99" s="999"/>
      <c r="D99" s="991"/>
      <c r="E99" s="992"/>
      <c r="F99" s="993"/>
      <c r="G99" s="993"/>
      <c r="H99" s="993"/>
      <c r="I99" s="993"/>
    </row>
    <row r="100" spans="1:9" s="914" customFormat="1" ht="30" customHeight="1">
      <c r="A100" s="998"/>
      <c r="B100" s="998"/>
      <c r="C100" s="999"/>
      <c r="D100" s="991"/>
      <c r="E100" s="992"/>
      <c r="F100" s="993"/>
      <c r="G100" s="993"/>
      <c r="H100" s="993"/>
      <c r="I100" s="993"/>
    </row>
    <row r="101" spans="1:9" s="914" customFormat="1" ht="30" customHeight="1">
      <c r="A101" s="998"/>
      <c r="B101" s="998"/>
      <c r="C101" s="990"/>
      <c r="D101" s="991"/>
      <c r="E101" s="992"/>
      <c r="F101" s="993"/>
      <c r="G101" s="993"/>
      <c r="H101" s="993"/>
      <c r="I101" s="993"/>
    </row>
    <row r="102" spans="1:9" s="914" customFormat="1" ht="30" customHeight="1">
      <c r="A102" s="998"/>
      <c r="B102" s="998"/>
      <c r="C102" s="990"/>
      <c r="D102" s="991"/>
      <c r="E102" s="992"/>
      <c r="F102" s="993"/>
      <c r="G102" s="993"/>
      <c r="H102" s="993"/>
      <c r="I102" s="993"/>
    </row>
    <row r="103" spans="1:9" s="914" customFormat="1" ht="30" customHeight="1">
      <c r="A103" s="998"/>
      <c r="B103" s="998"/>
      <c r="C103" s="990"/>
      <c r="D103" s="991"/>
      <c r="E103" s="992"/>
      <c r="F103" s="993"/>
      <c r="G103" s="993"/>
      <c r="H103" s="993"/>
      <c r="I103" s="993"/>
    </row>
    <row r="104" spans="1:9" s="914" customFormat="1" ht="30" customHeight="1">
      <c r="A104" s="998"/>
      <c r="B104" s="998"/>
      <c r="C104" s="990"/>
      <c r="D104" s="991"/>
      <c r="E104" s="992"/>
      <c r="F104" s="993"/>
      <c r="G104" s="993"/>
      <c r="H104" s="993"/>
      <c r="I104" s="993"/>
    </row>
    <row r="105" spans="1:9" s="914" customFormat="1" ht="30" customHeight="1">
      <c r="A105" s="965"/>
      <c r="B105" s="965"/>
      <c r="C105" s="965"/>
      <c r="D105" s="969"/>
      <c r="E105" s="969"/>
      <c r="F105" s="1000"/>
      <c r="G105" s="1000"/>
      <c r="H105" s="1000"/>
      <c r="I105" s="1000"/>
    </row>
    <row r="106" spans="1:9" s="914" customFormat="1" ht="30" customHeight="1">
      <c r="A106" s="965"/>
      <c r="B106" s="965"/>
      <c r="C106" s="965"/>
      <c r="D106" s="969"/>
      <c r="E106" s="969"/>
      <c r="F106" s="1000"/>
      <c r="G106" s="1000"/>
      <c r="H106" s="1000"/>
      <c r="I106" s="1000"/>
    </row>
    <row r="107" spans="1:9" s="914" customFormat="1" ht="30" customHeight="1">
      <c r="A107" s="965"/>
      <c r="B107" s="965"/>
      <c r="C107" s="965"/>
      <c r="D107" s="969"/>
      <c r="E107" s="969"/>
      <c r="F107" s="1000"/>
      <c r="G107" s="1000"/>
      <c r="H107" s="1000"/>
      <c r="I107" s="1000"/>
    </row>
    <row r="108" spans="1:9" s="914" customFormat="1" ht="30" customHeight="1">
      <c r="A108" s="965"/>
      <c r="B108" s="965"/>
      <c r="C108" s="965"/>
      <c r="D108" s="969"/>
      <c r="E108" s="969"/>
      <c r="F108" s="1000"/>
      <c r="G108" s="1000"/>
      <c r="H108" s="1000"/>
      <c r="I108" s="1000"/>
    </row>
    <row r="109" spans="1:9" s="914" customFormat="1" ht="30" customHeight="1">
      <c r="A109" s="965"/>
      <c r="B109" s="965"/>
      <c r="C109" s="965"/>
      <c r="D109" s="969"/>
      <c r="E109" s="969"/>
      <c r="F109" s="1000"/>
      <c r="G109" s="1000"/>
      <c r="H109" s="1000"/>
      <c r="I109" s="1000"/>
    </row>
    <row r="110" spans="1:9" s="914" customFormat="1" ht="30" customHeight="1">
      <c r="A110" s="965"/>
      <c r="B110" s="965"/>
      <c r="C110" s="965"/>
      <c r="D110" s="969"/>
      <c r="E110" s="969"/>
      <c r="F110" s="1000"/>
      <c r="G110" s="1000"/>
      <c r="H110" s="1000"/>
      <c r="I110" s="1000"/>
    </row>
    <row r="111" spans="1:9" s="914" customFormat="1" ht="30" customHeight="1">
      <c r="A111" s="965"/>
      <c r="B111" s="965"/>
      <c r="C111" s="965"/>
      <c r="D111" s="969"/>
      <c r="E111" s="969"/>
      <c r="F111" s="1000"/>
      <c r="G111" s="1000"/>
      <c r="H111" s="1000"/>
      <c r="I111" s="1000"/>
    </row>
    <row r="112" spans="1:9" s="914" customFormat="1" ht="30" customHeight="1">
      <c r="A112" s="965"/>
      <c r="B112" s="965"/>
      <c r="C112" s="965"/>
      <c r="D112" s="969"/>
      <c r="E112" s="969"/>
      <c r="F112" s="1000"/>
      <c r="G112" s="1000"/>
      <c r="H112" s="1000"/>
      <c r="I112" s="1000"/>
    </row>
    <row r="113" spans="1:9" s="914" customFormat="1" ht="30" customHeight="1">
      <c r="A113" s="965"/>
      <c r="B113" s="965"/>
      <c r="C113" s="965"/>
      <c r="D113" s="969"/>
      <c r="E113" s="969"/>
      <c r="F113" s="965"/>
      <c r="G113" s="965"/>
      <c r="H113" s="965"/>
      <c r="I113" s="965"/>
    </row>
    <row r="114" spans="1:9" s="914" customFormat="1" ht="30" customHeight="1">
      <c r="A114" s="965"/>
      <c r="B114" s="965"/>
      <c r="C114" s="965"/>
      <c r="D114" s="969"/>
      <c r="E114" s="969"/>
      <c r="F114" s="965"/>
      <c r="G114" s="965"/>
      <c r="H114" s="965"/>
      <c r="I114" s="965"/>
    </row>
    <row r="115" spans="1:9" s="914" customFormat="1" ht="30" customHeight="1">
      <c r="A115" s="965"/>
      <c r="B115" s="965"/>
      <c r="C115" s="965"/>
      <c r="D115" s="969"/>
      <c r="E115" s="969"/>
      <c r="F115" s="965"/>
      <c r="G115" s="965"/>
      <c r="H115" s="965"/>
      <c r="I115" s="965"/>
    </row>
    <row r="116" spans="1:9" s="914" customFormat="1" ht="30" customHeight="1">
      <c r="A116" s="965"/>
      <c r="B116" s="965"/>
      <c r="C116" s="965"/>
      <c r="D116" s="969"/>
      <c r="E116" s="969"/>
      <c r="F116" s="965"/>
      <c r="G116" s="965"/>
      <c r="H116" s="965"/>
      <c r="I116" s="965"/>
    </row>
    <row r="117" spans="1:9" s="914" customFormat="1" ht="30" customHeight="1">
      <c r="A117" s="965"/>
      <c r="B117" s="965"/>
      <c r="C117" s="965"/>
      <c r="D117" s="969"/>
      <c r="E117" s="969"/>
      <c r="F117" s="965"/>
      <c r="G117" s="965"/>
      <c r="H117" s="965"/>
      <c r="I117" s="965"/>
    </row>
    <row r="118" spans="1:9" s="914" customFormat="1" ht="30" customHeight="1">
      <c r="A118" s="965"/>
      <c r="B118" s="965"/>
      <c r="C118" s="965"/>
      <c r="D118" s="969"/>
      <c r="E118" s="969"/>
      <c r="F118" s="965"/>
      <c r="G118" s="965"/>
      <c r="H118" s="965"/>
      <c r="I118" s="965"/>
    </row>
    <row r="119" spans="1:9" s="914" customFormat="1" ht="30" customHeight="1">
      <c r="A119" s="965"/>
      <c r="B119" s="965"/>
      <c r="C119" s="965"/>
      <c r="D119" s="969"/>
      <c r="E119" s="969"/>
      <c r="F119" s="965"/>
      <c r="G119" s="965"/>
      <c r="H119" s="965"/>
      <c r="I119" s="965"/>
    </row>
    <row r="120" spans="1:9" s="914" customFormat="1" ht="30" customHeight="1">
      <c r="A120" s="965"/>
      <c r="B120" s="965"/>
      <c r="C120" s="965"/>
      <c r="D120" s="969"/>
      <c r="E120" s="969"/>
      <c r="F120" s="965"/>
      <c r="G120" s="965"/>
      <c r="H120" s="965"/>
      <c r="I120" s="965"/>
    </row>
    <row r="121" spans="1:9" s="914" customFormat="1" ht="30" customHeight="1">
      <c r="A121" s="965"/>
      <c r="B121" s="965"/>
      <c r="C121" s="965"/>
      <c r="D121" s="969"/>
      <c r="E121" s="969"/>
      <c r="F121" s="965"/>
      <c r="G121" s="965"/>
      <c r="H121" s="965"/>
      <c r="I121" s="965"/>
    </row>
    <row r="122" spans="1:9" s="914" customFormat="1" ht="30" customHeight="1">
      <c r="A122" s="965"/>
      <c r="B122" s="965"/>
      <c r="C122" s="965"/>
      <c r="D122" s="969"/>
      <c r="E122" s="969"/>
      <c r="F122" s="965"/>
      <c r="G122" s="965"/>
      <c r="H122" s="965"/>
      <c r="I122" s="965"/>
    </row>
    <row r="123" spans="1:9" s="914" customFormat="1" ht="30" customHeight="1">
      <c r="A123" s="965"/>
      <c r="B123" s="965"/>
      <c r="C123" s="965"/>
      <c r="D123" s="969"/>
      <c r="E123" s="969"/>
      <c r="F123" s="965"/>
      <c r="G123" s="965"/>
      <c r="H123" s="965"/>
      <c r="I123" s="965"/>
    </row>
    <row r="124" spans="1:9" s="914" customFormat="1" ht="30" customHeight="1">
      <c r="A124" s="965"/>
      <c r="B124" s="965"/>
      <c r="C124" s="965"/>
      <c r="D124" s="969"/>
      <c r="E124" s="969"/>
      <c r="F124" s="965"/>
      <c r="G124" s="965"/>
      <c r="H124" s="965"/>
      <c r="I124" s="965"/>
    </row>
    <row r="125" spans="1:9" s="914" customFormat="1" ht="30" customHeight="1">
      <c r="A125" s="965"/>
      <c r="B125" s="965"/>
      <c r="C125" s="965"/>
      <c r="D125" s="969"/>
      <c r="E125" s="969"/>
      <c r="F125" s="965"/>
      <c r="G125" s="965"/>
      <c r="H125" s="965"/>
      <c r="I125" s="965"/>
    </row>
    <row r="126" spans="1:9" s="914" customFormat="1" ht="30" customHeight="1">
      <c r="A126" s="965"/>
      <c r="B126" s="965"/>
      <c r="C126" s="965"/>
      <c r="D126" s="969"/>
      <c r="E126" s="969"/>
      <c r="F126" s="965"/>
      <c r="G126" s="965"/>
      <c r="H126" s="965"/>
      <c r="I126" s="965"/>
    </row>
    <row r="127" spans="1:9" s="914" customFormat="1" ht="30" customHeight="1">
      <c r="A127" s="965"/>
      <c r="B127" s="965"/>
      <c r="C127" s="965"/>
      <c r="D127" s="969"/>
      <c r="E127" s="969"/>
      <c r="F127" s="965"/>
      <c r="G127" s="965"/>
      <c r="H127" s="965"/>
      <c r="I127" s="965"/>
    </row>
    <row r="128" spans="1:9" s="914" customFormat="1" ht="30" customHeight="1">
      <c r="A128" s="965"/>
      <c r="B128" s="965"/>
      <c r="C128" s="965"/>
      <c r="D128" s="969"/>
      <c r="E128" s="969"/>
      <c r="F128" s="965"/>
      <c r="G128" s="965"/>
      <c r="H128" s="965"/>
      <c r="I128" s="965"/>
    </row>
    <row r="129" spans="1:9" s="914" customFormat="1" ht="30" customHeight="1">
      <c r="A129" s="965"/>
      <c r="B129" s="965"/>
      <c r="C129" s="965"/>
      <c r="D129" s="969"/>
      <c r="E129" s="969"/>
      <c r="F129" s="965"/>
      <c r="G129" s="965"/>
      <c r="H129" s="965"/>
      <c r="I129" s="965"/>
    </row>
    <row r="130" spans="1:9" s="914" customFormat="1" ht="30" customHeight="1">
      <c r="A130" s="965"/>
      <c r="B130" s="965"/>
      <c r="C130" s="965"/>
      <c r="D130" s="969"/>
      <c r="E130" s="969"/>
      <c r="F130" s="965"/>
      <c r="G130" s="965"/>
      <c r="H130" s="965"/>
      <c r="I130" s="965"/>
    </row>
    <row r="131" spans="1:9" s="914" customFormat="1" ht="30" customHeight="1">
      <c r="A131" s="965"/>
      <c r="B131" s="965"/>
      <c r="C131" s="965"/>
      <c r="D131" s="969"/>
      <c r="E131" s="969"/>
      <c r="F131" s="965"/>
      <c r="G131" s="965"/>
      <c r="H131" s="965"/>
      <c r="I131" s="965"/>
    </row>
  </sheetData>
  <sheetProtection/>
  <mergeCells count="11">
    <mergeCell ref="A1:I1"/>
    <mergeCell ref="A2:I2"/>
    <mergeCell ref="A4:D4"/>
    <mergeCell ref="F4:I4"/>
    <mergeCell ref="A7:I7"/>
    <mergeCell ref="A8:I8"/>
    <mergeCell ref="A9:I9"/>
    <mergeCell ref="A10:A11"/>
    <mergeCell ref="C10:D10"/>
    <mergeCell ref="F10:F11"/>
    <mergeCell ref="H10:I10"/>
  </mergeCells>
  <printOptions horizontalCentered="1" verticalCentered="1"/>
  <pageMargins left="0" right="0" top="0" bottom="0" header="0" footer="0"/>
  <pageSetup horizontalDpi="600" verticalDpi="600" orientation="portrait" paperSize="9" scale="63" r:id="rId3"/>
  <legacyDrawing r:id="rId2"/>
  <oleObjects>
    <oleObject progId="Word.Picture.8" shapeId="13122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J131"/>
  <sheetViews>
    <sheetView view="pageBreakPreview" zoomScale="90" zoomScaleNormal="75" zoomScaleSheetLayoutView="90" zoomScalePageLayoutView="0" workbookViewId="0" topLeftCell="A1">
      <selection activeCell="C13" sqref="C13"/>
    </sheetView>
  </sheetViews>
  <sheetFormatPr defaultColWidth="9.00390625" defaultRowHeight="30" customHeight="1"/>
  <cols>
    <col min="1" max="1" width="35.875" style="971" customWidth="1"/>
    <col min="2" max="2" width="0.12890625" style="971" customWidth="1"/>
    <col min="3" max="3" width="16.625" style="971" customWidth="1"/>
    <col min="4" max="4" width="17.00390625" style="973" customWidth="1"/>
    <col min="5" max="5" width="1.25" style="969" customWidth="1"/>
    <col min="6" max="6" width="37.875" style="971" customWidth="1"/>
    <col min="7" max="7" width="12.375" style="971" hidden="1" customWidth="1"/>
    <col min="8" max="8" width="16.625" style="971" customWidth="1"/>
    <col min="9" max="9" width="16.00390625" style="971" customWidth="1"/>
    <col min="10" max="10" width="12.75390625" style="914" customWidth="1"/>
    <col min="11" max="88" width="9.125" style="914" customWidth="1"/>
    <col min="89" max="16384" width="9.125" style="915" customWidth="1"/>
  </cols>
  <sheetData>
    <row r="1" spans="1:88" s="913" customFormat="1" ht="18" customHeight="1">
      <c r="A1" s="1771" t="s">
        <v>1156</v>
      </c>
      <c r="B1" s="1771"/>
      <c r="C1" s="1771"/>
      <c r="D1" s="1771"/>
      <c r="E1" s="1771"/>
      <c r="F1" s="1771"/>
      <c r="G1" s="1771"/>
      <c r="H1" s="1771"/>
      <c r="I1" s="1771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  <c r="BZ1" s="912"/>
      <c r="CA1" s="912"/>
      <c r="CB1" s="912"/>
      <c r="CC1" s="912"/>
      <c r="CD1" s="912"/>
      <c r="CE1" s="912"/>
      <c r="CF1" s="912"/>
      <c r="CG1" s="912"/>
      <c r="CH1" s="912"/>
      <c r="CI1" s="912"/>
      <c r="CJ1" s="912"/>
    </row>
    <row r="2" spans="1:88" s="913" customFormat="1" ht="18" customHeight="1">
      <c r="A2" s="1771" t="s">
        <v>1157</v>
      </c>
      <c r="B2" s="1771"/>
      <c r="C2" s="1771"/>
      <c r="D2" s="1771"/>
      <c r="E2" s="1771"/>
      <c r="F2" s="1771"/>
      <c r="G2" s="1771"/>
      <c r="H2" s="1771"/>
      <c r="I2" s="1771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912"/>
      <c r="AO2" s="912"/>
      <c r="AP2" s="912"/>
      <c r="AQ2" s="912"/>
      <c r="AR2" s="912"/>
      <c r="AS2" s="912"/>
      <c r="AT2" s="912"/>
      <c r="AU2" s="912"/>
      <c r="AV2" s="912"/>
      <c r="AW2" s="912"/>
      <c r="AX2" s="912"/>
      <c r="AY2" s="912"/>
      <c r="AZ2" s="912"/>
      <c r="BA2" s="912"/>
      <c r="BB2" s="912"/>
      <c r="BC2" s="912"/>
      <c r="BD2" s="912"/>
      <c r="BE2" s="912"/>
      <c r="BF2" s="912"/>
      <c r="BG2" s="912"/>
      <c r="BH2" s="912"/>
      <c r="BI2" s="912"/>
      <c r="BJ2" s="912"/>
      <c r="BK2" s="912"/>
      <c r="BL2" s="912"/>
      <c r="BM2" s="912"/>
      <c r="BN2" s="912"/>
      <c r="BO2" s="912"/>
      <c r="BP2" s="912"/>
      <c r="BQ2" s="912"/>
      <c r="BR2" s="912"/>
      <c r="BS2" s="912"/>
      <c r="BT2" s="912"/>
      <c r="BU2" s="912"/>
      <c r="BV2" s="912"/>
      <c r="BW2" s="912"/>
      <c r="BX2" s="912"/>
      <c r="BY2" s="912"/>
      <c r="BZ2" s="912"/>
      <c r="CA2" s="912"/>
      <c r="CB2" s="912"/>
      <c r="CC2" s="912"/>
      <c r="CD2" s="912"/>
      <c r="CE2" s="912"/>
      <c r="CF2" s="912"/>
      <c r="CG2" s="912"/>
      <c r="CH2" s="912"/>
      <c r="CI2" s="912"/>
      <c r="CJ2" s="912"/>
    </row>
    <row r="3" spans="1:9" ht="10.5" customHeight="1">
      <c r="A3" s="1772"/>
      <c r="B3" s="1772"/>
      <c r="C3" s="1772"/>
      <c r="D3" s="1772"/>
      <c r="E3" s="1772"/>
      <c r="F3" s="1772"/>
      <c r="G3" s="1772"/>
      <c r="H3" s="1772"/>
      <c r="I3" s="1772"/>
    </row>
    <row r="4" spans="1:88" s="923" customFormat="1" ht="18" customHeight="1">
      <c r="A4" s="918" t="s">
        <v>1159</v>
      </c>
      <c r="B4" s="918"/>
      <c r="C4" s="918"/>
      <c r="D4" s="918"/>
      <c r="E4" s="919"/>
      <c r="F4" s="918" t="s">
        <v>1618</v>
      </c>
      <c r="G4" s="918"/>
      <c r="H4" s="921"/>
      <c r="I4" s="921"/>
      <c r="J4" s="922"/>
      <c r="K4" s="922"/>
      <c r="L4" s="922"/>
      <c r="M4" s="922"/>
      <c r="N4" s="922"/>
      <c r="O4" s="922"/>
      <c r="P4" s="922"/>
      <c r="Q4" s="922"/>
      <c r="R4" s="922"/>
      <c r="S4" s="922"/>
      <c r="T4" s="922"/>
      <c r="U4" s="922"/>
      <c r="V4" s="922"/>
      <c r="W4" s="922"/>
      <c r="X4" s="922"/>
      <c r="Y4" s="922"/>
      <c r="Z4" s="922"/>
      <c r="AA4" s="922"/>
      <c r="AB4" s="922"/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2"/>
      <c r="BB4" s="922"/>
      <c r="BC4" s="922"/>
      <c r="BD4" s="922"/>
      <c r="BE4" s="922"/>
      <c r="BF4" s="922"/>
      <c r="BG4" s="922"/>
      <c r="BH4" s="922"/>
      <c r="BI4" s="922"/>
      <c r="BJ4" s="922"/>
      <c r="BK4" s="922"/>
      <c r="BL4" s="922"/>
      <c r="BM4" s="922"/>
      <c r="BN4" s="922"/>
      <c r="BO4" s="922"/>
      <c r="BP4" s="922"/>
      <c r="BQ4" s="922"/>
      <c r="BR4" s="922"/>
      <c r="BS4" s="922"/>
      <c r="BT4" s="922"/>
      <c r="BU4" s="922"/>
      <c r="BV4" s="922"/>
      <c r="BW4" s="922"/>
      <c r="BX4" s="922"/>
      <c r="BY4" s="922"/>
      <c r="BZ4" s="922"/>
      <c r="CA4" s="922"/>
      <c r="CB4" s="922"/>
      <c r="CC4" s="922"/>
      <c r="CD4" s="922"/>
      <c r="CE4" s="922"/>
      <c r="CF4" s="922"/>
      <c r="CG4" s="922"/>
      <c r="CH4" s="922"/>
      <c r="CI4" s="922"/>
      <c r="CJ4" s="922"/>
    </row>
    <row r="5" spans="1:88" s="923" customFormat="1" ht="18" customHeight="1">
      <c r="A5" s="918" t="s">
        <v>1161</v>
      </c>
      <c r="B5" s="918"/>
      <c r="C5" s="924"/>
      <c r="D5" s="924"/>
      <c r="E5" s="924"/>
      <c r="F5" s="918" t="s">
        <v>1162</v>
      </c>
      <c r="G5" s="918"/>
      <c r="H5" s="925"/>
      <c r="I5" s="925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2"/>
      <c r="BB5" s="922"/>
      <c r="BC5" s="922"/>
      <c r="BD5" s="922"/>
      <c r="BE5" s="922"/>
      <c r="BF5" s="922"/>
      <c r="BG5" s="922"/>
      <c r="BH5" s="922"/>
      <c r="BI5" s="922"/>
      <c r="BJ5" s="922"/>
      <c r="BK5" s="922"/>
      <c r="BL5" s="922"/>
      <c r="BM5" s="922"/>
      <c r="BN5" s="922"/>
      <c r="BO5" s="922"/>
      <c r="BP5" s="922"/>
      <c r="BQ5" s="922"/>
      <c r="BR5" s="922"/>
      <c r="BS5" s="922"/>
      <c r="BT5" s="922"/>
      <c r="BU5" s="922"/>
      <c r="BV5" s="922"/>
      <c r="BW5" s="922"/>
      <c r="BX5" s="922"/>
      <c r="BY5" s="922"/>
      <c r="BZ5" s="922"/>
      <c r="CA5" s="922"/>
      <c r="CB5" s="922"/>
      <c r="CC5" s="922"/>
      <c r="CD5" s="922"/>
      <c r="CE5" s="922"/>
      <c r="CF5" s="922"/>
      <c r="CG5" s="922"/>
      <c r="CH5" s="922"/>
      <c r="CI5" s="922"/>
      <c r="CJ5" s="922"/>
    </row>
    <row r="6" spans="1:88" s="923" customFormat="1" ht="18" customHeight="1" thickBot="1">
      <c r="A6" s="1001" t="s">
        <v>1566</v>
      </c>
      <c r="B6" s="1001"/>
      <c r="C6" s="927"/>
      <c r="D6" s="927"/>
      <c r="E6" s="919"/>
      <c r="F6" s="928" t="s">
        <v>1164</v>
      </c>
      <c r="G6" s="928"/>
      <c r="H6" s="930"/>
      <c r="I6" s="931"/>
      <c r="J6" s="922"/>
      <c r="K6" s="922"/>
      <c r="L6" s="922"/>
      <c r="M6" s="922"/>
      <c r="N6" s="922"/>
      <c r="O6" s="922"/>
      <c r="P6" s="922"/>
      <c r="Q6" s="922"/>
      <c r="R6" s="922"/>
      <c r="S6" s="922"/>
      <c r="T6" s="922"/>
      <c r="U6" s="922"/>
      <c r="V6" s="922"/>
      <c r="W6" s="922"/>
      <c r="X6" s="922"/>
      <c r="Y6" s="922"/>
      <c r="Z6" s="922"/>
      <c r="AA6" s="922"/>
      <c r="AB6" s="922"/>
      <c r="AC6" s="922"/>
      <c r="AD6" s="922"/>
      <c r="AE6" s="922"/>
      <c r="AF6" s="922"/>
      <c r="AG6" s="922"/>
      <c r="AH6" s="922"/>
      <c r="AI6" s="922"/>
      <c r="AJ6" s="922"/>
      <c r="AK6" s="922"/>
      <c r="AL6" s="922"/>
      <c r="AM6" s="922"/>
      <c r="AN6" s="922"/>
      <c r="AO6" s="922"/>
      <c r="AP6" s="922"/>
      <c r="AQ6" s="922"/>
      <c r="AR6" s="922"/>
      <c r="AS6" s="922"/>
      <c r="AT6" s="922"/>
      <c r="AU6" s="922"/>
      <c r="AV6" s="922"/>
      <c r="AW6" s="922"/>
      <c r="AX6" s="922"/>
      <c r="AY6" s="922"/>
      <c r="AZ6" s="922"/>
      <c r="BA6" s="922"/>
      <c r="BB6" s="922"/>
      <c r="BC6" s="922"/>
      <c r="BD6" s="922"/>
      <c r="BE6" s="922"/>
      <c r="BF6" s="922"/>
      <c r="BG6" s="922"/>
      <c r="BH6" s="922"/>
      <c r="BI6" s="922"/>
      <c r="BJ6" s="922"/>
      <c r="BK6" s="922"/>
      <c r="BL6" s="922"/>
      <c r="BM6" s="922"/>
      <c r="BN6" s="922"/>
      <c r="BO6" s="922"/>
      <c r="BP6" s="922"/>
      <c r="BQ6" s="922"/>
      <c r="BR6" s="922"/>
      <c r="BS6" s="922"/>
      <c r="BT6" s="922"/>
      <c r="BU6" s="922"/>
      <c r="BV6" s="922"/>
      <c r="BW6" s="922"/>
      <c r="BX6" s="922"/>
      <c r="BY6" s="922"/>
      <c r="BZ6" s="922"/>
      <c r="CA6" s="922"/>
      <c r="CB6" s="922"/>
      <c r="CC6" s="922"/>
      <c r="CD6" s="922"/>
      <c r="CE6" s="922"/>
      <c r="CF6" s="922"/>
      <c r="CG6" s="922"/>
      <c r="CH6" s="922"/>
      <c r="CI6" s="922"/>
      <c r="CJ6" s="922"/>
    </row>
    <row r="7" spans="1:9" ht="18.75" customHeight="1" thickTop="1">
      <c r="A7" s="932" t="s">
        <v>1619</v>
      </c>
      <c r="B7" s="932"/>
      <c r="C7" s="934"/>
      <c r="D7" s="934"/>
      <c r="E7" s="934"/>
      <c r="F7" s="934"/>
      <c r="G7" s="934"/>
      <c r="H7" s="934"/>
      <c r="I7" s="936" t="s">
        <v>2233</v>
      </c>
    </row>
    <row r="8" spans="1:9" ht="48.75" customHeight="1">
      <c r="A8" s="1792" t="s">
        <v>1620</v>
      </c>
      <c r="B8" s="1792"/>
      <c r="C8" s="1792"/>
      <c r="D8" s="1792"/>
      <c r="E8" s="1792"/>
      <c r="F8" s="1792"/>
      <c r="G8" s="1792"/>
      <c r="H8" s="1792"/>
      <c r="I8" s="1792"/>
    </row>
    <row r="9" spans="1:9" ht="23.25" customHeight="1" thickBot="1">
      <c r="A9" s="1774" t="s">
        <v>1621</v>
      </c>
      <c r="B9" s="1774"/>
      <c r="C9" s="1774"/>
      <c r="D9" s="1774"/>
      <c r="E9" s="1774"/>
      <c r="F9" s="1774"/>
      <c r="G9" s="1774"/>
      <c r="H9" s="1774"/>
      <c r="I9" s="1774"/>
    </row>
    <row r="10" spans="1:9" ht="18" customHeight="1" thickBot="1">
      <c r="A10" s="1793" t="s">
        <v>81</v>
      </c>
      <c r="B10" s="1180"/>
      <c r="C10" s="1789" t="s">
        <v>330</v>
      </c>
      <c r="D10" s="1789"/>
      <c r="E10" s="984"/>
      <c r="F10" s="1793" t="s">
        <v>81</v>
      </c>
      <c r="G10" s="1180"/>
      <c r="H10" s="1789" t="s">
        <v>330</v>
      </c>
      <c r="I10" s="1789"/>
    </row>
    <row r="11" spans="1:88" s="941" customFormat="1" ht="18" customHeight="1" thickBot="1">
      <c r="A11" s="1793"/>
      <c r="B11" s="1180"/>
      <c r="C11" s="1181" t="s">
        <v>1168</v>
      </c>
      <c r="D11" s="1182" t="s">
        <v>1169</v>
      </c>
      <c r="E11" s="1002"/>
      <c r="F11" s="1793"/>
      <c r="G11" s="1180"/>
      <c r="H11" s="1181" t="s">
        <v>1168</v>
      </c>
      <c r="I11" s="1182" t="s">
        <v>1169</v>
      </c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940"/>
      <c r="V11" s="940"/>
      <c r="W11" s="940"/>
      <c r="X11" s="940"/>
      <c r="Y11" s="940"/>
      <c r="Z11" s="940"/>
      <c r="AA11" s="940"/>
      <c r="AB11" s="940"/>
      <c r="AC11" s="940"/>
      <c r="AD11" s="940"/>
      <c r="AE11" s="940"/>
      <c r="AF11" s="940"/>
      <c r="AG11" s="940"/>
      <c r="AH11" s="940"/>
      <c r="AI11" s="940"/>
      <c r="AJ11" s="940"/>
      <c r="AK11" s="940"/>
      <c r="AL11" s="940"/>
      <c r="AM11" s="940"/>
      <c r="AN11" s="940"/>
      <c r="AO11" s="940"/>
      <c r="AP11" s="940"/>
      <c r="AQ11" s="940"/>
      <c r="AR11" s="940"/>
      <c r="AS11" s="940"/>
      <c r="AT11" s="940"/>
      <c r="AU11" s="940"/>
      <c r="AV11" s="940"/>
      <c r="AW11" s="940"/>
      <c r="AX11" s="940"/>
      <c r="AY11" s="940"/>
      <c r="AZ11" s="940"/>
      <c r="BA11" s="940"/>
      <c r="BB11" s="940"/>
      <c r="BC11" s="940"/>
      <c r="BD11" s="940"/>
      <c r="BE11" s="940"/>
      <c r="BF11" s="940"/>
      <c r="BG11" s="940"/>
      <c r="BH11" s="940"/>
      <c r="BI11" s="940"/>
      <c r="BJ11" s="940"/>
      <c r="BK11" s="940"/>
      <c r="BL11" s="940"/>
      <c r="BM11" s="940"/>
      <c r="BN11" s="940"/>
      <c r="BO11" s="940"/>
      <c r="BP11" s="940"/>
      <c r="BQ11" s="940"/>
      <c r="BR11" s="940"/>
      <c r="BS11" s="940"/>
      <c r="BT11" s="940"/>
      <c r="BU11" s="940"/>
      <c r="BV11" s="940"/>
      <c r="BW11" s="940"/>
      <c r="BX11" s="940"/>
      <c r="BY11" s="940"/>
      <c r="BZ11" s="940"/>
      <c r="CA11" s="940"/>
      <c r="CB11" s="940"/>
      <c r="CC11" s="940"/>
      <c r="CD11" s="940"/>
      <c r="CE11" s="940"/>
      <c r="CF11" s="940"/>
      <c r="CG11" s="940"/>
      <c r="CH11" s="940"/>
      <c r="CI11" s="940"/>
      <c r="CJ11" s="940"/>
    </row>
    <row r="12" spans="1:9" s="946" customFormat="1" ht="17.25" customHeight="1">
      <c r="A12" s="1152" t="s">
        <v>1622</v>
      </c>
      <c r="B12" s="1153">
        <v>40651</v>
      </c>
      <c r="C12" s="1183">
        <f>B12*99/100</f>
        <v>40244.49</v>
      </c>
      <c r="D12" s="1184">
        <f>B12*97/100</f>
        <v>39431.47</v>
      </c>
      <c r="E12" s="944"/>
      <c r="F12" s="1152" t="s">
        <v>646</v>
      </c>
      <c r="G12" s="1153">
        <v>78942</v>
      </c>
      <c r="H12" s="1185">
        <f>G12*99/100</f>
        <v>78152.58</v>
      </c>
      <c r="I12" s="1184">
        <f aca="true" t="shared" si="0" ref="I12:I66">G12*98/100</f>
        <v>77363.16</v>
      </c>
    </row>
    <row r="13" spans="1:88" s="948" customFormat="1" ht="17.25" customHeight="1">
      <c r="A13" s="1159" t="s">
        <v>1623</v>
      </c>
      <c r="B13" s="1160">
        <v>44014</v>
      </c>
      <c r="C13" s="1186">
        <f aca="true" t="shared" si="1" ref="C13:C67">B13*99/100</f>
        <v>43573.86</v>
      </c>
      <c r="D13" s="1187">
        <f>B13*97/100</f>
        <v>42693.58</v>
      </c>
      <c r="E13" s="944"/>
      <c r="F13" s="1159" t="s">
        <v>2462</v>
      </c>
      <c r="G13" s="1160">
        <v>78470</v>
      </c>
      <c r="H13" s="1188">
        <f aca="true" t="shared" si="2" ref="H13:H66">G13*99/100</f>
        <v>77685.3</v>
      </c>
      <c r="I13" s="1187">
        <f t="shared" si="0"/>
        <v>76900.6</v>
      </c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6"/>
      <c r="AI13" s="946"/>
      <c r="AJ13" s="946"/>
      <c r="AK13" s="946"/>
      <c r="AL13" s="946"/>
      <c r="AM13" s="946"/>
      <c r="AN13" s="946"/>
      <c r="AO13" s="946"/>
      <c r="AP13" s="946"/>
      <c r="AQ13" s="946"/>
      <c r="AR13" s="946"/>
      <c r="AS13" s="946"/>
      <c r="AT13" s="946"/>
      <c r="AU13" s="946"/>
      <c r="AV13" s="946"/>
      <c r="AW13" s="946"/>
      <c r="AX13" s="946"/>
      <c r="AY13" s="946"/>
      <c r="AZ13" s="946"/>
      <c r="BA13" s="946"/>
      <c r="BB13" s="946"/>
      <c r="BC13" s="946"/>
      <c r="BD13" s="946"/>
      <c r="BE13" s="946"/>
      <c r="BF13" s="946"/>
      <c r="BG13" s="946"/>
      <c r="BH13" s="946"/>
      <c r="BI13" s="946"/>
      <c r="BJ13" s="946"/>
      <c r="BK13" s="946"/>
      <c r="BL13" s="946"/>
      <c r="BM13" s="946"/>
      <c r="BN13" s="946"/>
      <c r="BO13" s="946"/>
      <c r="BP13" s="946"/>
      <c r="BQ13" s="946"/>
      <c r="BR13" s="946"/>
      <c r="BS13" s="946"/>
      <c r="BT13" s="946"/>
      <c r="BU13" s="946"/>
      <c r="BV13" s="946"/>
      <c r="BW13" s="946"/>
      <c r="BX13" s="946"/>
      <c r="BY13" s="946"/>
      <c r="BZ13" s="946"/>
      <c r="CA13" s="946"/>
      <c r="CB13" s="946"/>
      <c r="CC13" s="946"/>
      <c r="CD13" s="946"/>
      <c r="CE13" s="946"/>
      <c r="CF13" s="946"/>
      <c r="CG13" s="946"/>
      <c r="CH13" s="946"/>
      <c r="CI13" s="946"/>
      <c r="CJ13" s="946"/>
    </row>
    <row r="14" spans="1:88" s="949" customFormat="1" ht="17.25" customHeight="1">
      <c r="A14" s="1159" t="s">
        <v>622</v>
      </c>
      <c r="B14" s="1160">
        <v>47259</v>
      </c>
      <c r="C14" s="1186">
        <f t="shared" si="1"/>
        <v>46786.41</v>
      </c>
      <c r="D14" s="1187">
        <f aca="true" t="shared" si="3" ref="D14:D68">B14*97/100</f>
        <v>45841.23</v>
      </c>
      <c r="E14" s="944"/>
      <c r="F14" s="1159" t="s">
        <v>647</v>
      </c>
      <c r="G14" s="1160">
        <v>80830</v>
      </c>
      <c r="H14" s="1188">
        <f t="shared" si="2"/>
        <v>80021.7</v>
      </c>
      <c r="I14" s="1187">
        <f t="shared" si="0"/>
        <v>79213.4</v>
      </c>
      <c r="J14" s="946"/>
      <c r="K14" s="946"/>
      <c r="L14" s="946"/>
      <c r="M14" s="946"/>
      <c r="N14" s="946"/>
      <c r="O14" s="946"/>
      <c r="P14" s="946"/>
      <c r="Q14" s="946"/>
      <c r="R14" s="946"/>
      <c r="S14" s="946"/>
      <c r="T14" s="946"/>
      <c r="U14" s="946"/>
      <c r="V14" s="946"/>
      <c r="W14" s="946"/>
      <c r="X14" s="946"/>
      <c r="Y14" s="946"/>
      <c r="Z14" s="946"/>
      <c r="AA14" s="946"/>
      <c r="AB14" s="946"/>
      <c r="AC14" s="946"/>
      <c r="AD14" s="946"/>
      <c r="AE14" s="946"/>
      <c r="AF14" s="946"/>
      <c r="AG14" s="946"/>
      <c r="AH14" s="946"/>
      <c r="AI14" s="946"/>
      <c r="AJ14" s="946"/>
      <c r="AK14" s="946"/>
      <c r="AL14" s="946"/>
      <c r="AM14" s="946"/>
      <c r="AN14" s="946"/>
      <c r="AO14" s="946"/>
      <c r="AP14" s="946"/>
      <c r="AQ14" s="946"/>
      <c r="AR14" s="946"/>
      <c r="AS14" s="946"/>
      <c r="AT14" s="946"/>
      <c r="AU14" s="946"/>
      <c r="AV14" s="946"/>
      <c r="AW14" s="946"/>
      <c r="AX14" s="946"/>
      <c r="AY14" s="946"/>
      <c r="AZ14" s="946"/>
      <c r="BA14" s="946"/>
      <c r="BB14" s="946"/>
      <c r="BC14" s="946"/>
      <c r="BD14" s="946"/>
      <c r="BE14" s="946"/>
      <c r="BF14" s="946"/>
      <c r="BG14" s="946"/>
      <c r="BH14" s="946"/>
      <c r="BI14" s="946"/>
      <c r="BJ14" s="946"/>
      <c r="BK14" s="946"/>
      <c r="BL14" s="946"/>
      <c r="BM14" s="946"/>
      <c r="BN14" s="946"/>
      <c r="BO14" s="946"/>
      <c r="BP14" s="946"/>
      <c r="BQ14" s="946"/>
      <c r="BR14" s="946"/>
      <c r="BS14" s="946"/>
      <c r="BT14" s="946"/>
      <c r="BU14" s="946"/>
      <c r="BV14" s="946"/>
      <c r="BW14" s="946"/>
      <c r="BX14" s="946"/>
      <c r="BY14" s="946"/>
      <c r="BZ14" s="946"/>
      <c r="CA14" s="946"/>
      <c r="CB14" s="946"/>
      <c r="CC14" s="946"/>
      <c r="CD14" s="946"/>
      <c r="CE14" s="946"/>
      <c r="CF14" s="946"/>
      <c r="CG14" s="946"/>
      <c r="CH14" s="946"/>
      <c r="CI14" s="946"/>
      <c r="CJ14" s="946"/>
    </row>
    <row r="15" spans="1:88" s="949" customFormat="1" ht="17.25" customHeight="1">
      <c r="A15" s="1159" t="s">
        <v>1624</v>
      </c>
      <c r="B15" s="1160">
        <v>52923</v>
      </c>
      <c r="C15" s="1186">
        <f t="shared" si="1"/>
        <v>52393.77</v>
      </c>
      <c r="D15" s="1187">
        <f t="shared" si="3"/>
        <v>51335.31</v>
      </c>
      <c r="E15" s="944"/>
      <c r="F15" s="1159" t="s">
        <v>648</v>
      </c>
      <c r="G15" s="1160">
        <v>84252</v>
      </c>
      <c r="H15" s="1188">
        <f t="shared" si="2"/>
        <v>83409.48</v>
      </c>
      <c r="I15" s="1187">
        <f t="shared" si="0"/>
        <v>82566.96</v>
      </c>
      <c r="J15" s="946"/>
      <c r="K15" s="946"/>
      <c r="L15" s="946"/>
      <c r="M15" s="946"/>
      <c r="N15" s="946"/>
      <c r="O15" s="946"/>
      <c r="P15" s="946"/>
      <c r="Q15" s="946"/>
      <c r="R15" s="946"/>
      <c r="S15" s="946"/>
      <c r="T15" s="946"/>
      <c r="U15" s="946"/>
      <c r="V15" s="946"/>
      <c r="W15" s="946"/>
      <c r="X15" s="946"/>
      <c r="Y15" s="946"/>
      <c r="Z15" s="946"/>
      <c r="AA15" s="946"/>
      <c r="AB15" s="946"/>
      <c r="AC15" s="946"/>
      <c r="AD15" s="946"/>
      <c r="AE15" s="946"/>
      <c r="AF15" s="946"/>
      <c r="AG15" s="946"/>
      <c r="AH15" s="946"/>
      <c r="AI15" s="946"/>
      <c r="AJ15" s="946"/>
      <c r="AK15" s="946"/>
      <c r="AL15" s="946"/>
      <c r="AM15" s="946"/>
      <c r="AN15" s="946"/>
      <c r="AO15" s="946"/>
      <c r="AP15" s="946"/>
      <c r="AQ15" s="946"/>
      <c r="AR15" s="946"/>
      <c r="AS15" s="946"/>
      <c r="AT15" s="946"/>
      <c r="AU15" s="946"/>
      <c r="AV15" s="946"/>
      <c r="AW15" s="946"/>
      <c r="AX15" s="946"/>
      <c r="AY15" s="946"/>
      <c r="AZ15" s="946"/>
      <c r="BA15" s="946"/>
      <c r="BB15" s="946"/>
      <c r="BC15" s="946"/>
      <c r="BD15" s="946"/>
      <c r="BE15" s="946"/>
      <c r="BF15" s="946"/>
      <c r="BG15" s="946"/>
      <c r="BH15" s="946"/>
      <c r="BI15" s="946"/>
      <c r="BJ15" s="946"/>
      <c r="BK15" s="946"/>
      <c r="BL15" s="946"/>
      <c r="BM15" s="946"/>
      <c r="BN15" s="946"/>
      <c r="BO15" s="946"/>
      <c r="BP15" s="946"/>
      <c r="BQ15" s="946"/>
      <c r="BR15" s="946"/>
      <c r="BS15" s="946"/>
      <c r="BT15" s="946"/>
      <c r="BU15" s="946"/>
      <c r="BV15" s="946"/>
      <c r="BW15" s="946"/>
      <c r="BX15" s="946"/>
      <c r="BY15" s="946"/>
      <c r="BZ15" s="946"/>
      <c r="CA15" s="946"/>
      <c r="CB15" s="946"/>
      <c r="CC15" s="946"/>
      <c r="CD15" s="946"/>
      <c r="CE15" s="946"/>
      <c r="CF15" s="946"/>
      <c r="CG15" s="946"/>
      <c r="CH15" s="946"/>
      <c r="CI15" s="946"/>
      <c r="CJ15" s="946"/>
    </row>
    <row r="16" spans="1:88" s="949" customFormat="1" ht="17.25" customHeight="1">
      <c r="A16" s="1159" t="s">
        <v>1625</v>
      </c>
      <c r="B16" s="1160">
        <v>53336</v>
      </c>
      <c r="C16" s="1186">
        <f t="shared" si="1"/>
        <v>52802.64</v>
      </c>
      <c r="D16" s="1187">
        <f t="shared" si="3"/>
        <v>51735.92</v>
      </c>
      <c r="E16" s="944"/>
      <c r="F16" s="1159" t="s">
        <v>649</v>
      </c>
      <c r="G16" s="1160">
        <v>107439</v>
      </c>
      <c r="H16" s="1188">
        <f t="shared" si="2"/>
        <v>106364.61</v>
      </c>
      <c r="I16" s="1187">
        <f t="shared" si="0"/>
        <v>105290.22</v>
      </c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6"/>
      <c r="AF16" s="946"/>
      <c r="AG16" s="946"/>
      <c r="AH16" s="946"/>
      <c r="AI16" s="946"/>
      <c r="AJ16" s="946"/>
      <c r="AK16" s="946"/>
      <c r="AL16" s="946"/>
      <c r="AM16" s="946"/>
      <c r="AN16" s="946"/>
      <c r="AO16" s="946"/>
      <c r="AP16" s="946"/>
      <c r="AQ16" s="946"/>
      <c r="AR16" s="946"/>
      <c r="AS16" s="946"/>
      <c r="AT16" s="946"/>
      <c r="AU16" s="946"/>
      <c r="AV16" s="946"/>
      <c r="AW16" s="946"/>
      <c r="AX16" s="946"/>
      <c r="AY16" s="946"/>
      <c r="AZ16" s="946"/>
      <c r="BA16" s="946"/>
      <c r="BB16" s="946"/>
      <c r="BC16" s="946"/>
      <c r="BD16" s="946"/>
      <c r="BE16" s="946"/>
      <c r="BF16" s="946"/>
      <c r="BG16" s="946"/>
      <c r="BH16" s="946"/>
      <c r="BI16" s="946"/>
      <c r="BJ16" s="946"/>
      <c r="BK16" s="946"/>
      <c r="BL16" s="946"/>
      <c r="BM16" s="946"/>
      <c r="BN16" s="946"/>
      <c r="BO16" s="946"/>
      <c r="BP16" s="946"/>
      <c r="BQ16" s="946"/>
      <c r="BR16" s="946"/>
      <c r="BS16" s="946"/>
      <c r="BT16" s="946"/>
      <c r="BU16" s="946"/>
      <c r="BV16" s="946"/>
      <c r="BW16" s="946"/>
      <c r="BX16" s="946"/>
      <c r="BY16" s="946"/>
      <c r="BZ16" s="946"/>
      <c r="CA16" s="946"/>
      <c r="CB16" s="946"/>
      <c r="CC16" s="946"/>
      <c r="CD16" s="946"/>
      <c r="CE16" s="946"/>
      <c r="CF16" s="946"/>
      <c r="CG16" s="946"/>
      <c r="CH16" s="946"/>
      <c r="CI16" s="946"/>
      <c r="CJ16" s="946"/>
    </row>
    <row r="17" spans="1:88" s="949" customFormat="1" ht="17.25" customHeight="1">
      <c r="A17" s="1159" t="s">
        <v>1626</v>
      </c>
      <c r="B17" s="1160">
        <v>39766</v>
      </c>
      <c r="C17" s="1186">
        <f t="shared" si="1"/>
        <v>39368.34</v>
      </c>
      <c r="D17" s="1187">
        <f t="shared" si="3"/>
        <v>38573.02</v>
      </c>
      <c r="E17" s="944"/>
      <c r="F17" s="1159" t="s">
        <v>650</v>
      </c>
      <c r="G17" s="1160">
        <v>112159</v>
      </c>
      <c r="H17" s="1188">
        <f t="shared" si="2"/>
        <v>111037.41</v>
      </c>
      <c r="I17" s="1187">
        <f t="shared" si="0"/>
        <v>109915.82</v>
      </c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  <c r="AM17" s="946"/>
      <c r="AN17" s="946"/>
      <c r="AO17" s="946"/>
      <c r="AP17" s="946"/>
      <c r="AQ17" s="946"/>
      <c r="AR17" s="946"/>
      <c r="AS17" s="946"/>
      <c r="AT17" s="946"/>
      <c r="AU17" s="946"/>
      <c r="AV17" s="946"/>
      <c r="AW17" s="946"/>
      <c r="AX17" s="946"/>
      <c r="AY17" s="946"/>
      <c r="AZ17" s="946"/>
      <c r="BA17" s="946"/>
      <c r="BB17" s="946"/>
      <c r="BC17" s="946"/>
      <c r="BD17" s="946"/>
      <c r="BE17" s="946"/>
      <c r="BF17" s="946"/>
      <c r="BG17" s="946"/>
      <c r="BH17" s="946"/>
      <c r="BI17" s="946"/>
      <c r="BJ17" s="946"/>
      <c r="BK17" s="946"/>
      <c r="BL17" s="946"/>
      <c r="BM17" s="946"/>
      <c r="BN17" s="946"/>
      <c r="BO17" s="946"/>
      <c r="BP17" s="946"/>
      <c r="BQ17" s="946"/>
      <c r="BR17" s="946"/>
      <c r="BS17" s="946"/>
      <c r="BT17" s="946"/>
      <c r="BU17" s="946"/>
      <c r="BV17" s="946"/>
      <c r="BW17" s="946"/>
      <c r="BX17" s="946"/>
      <c r="BY17" s="946"/>
      <c r="BZ17" s="946"/>
      <c r="CA17" s="946"/>
      <c r="CB17" s="946"/>
      <c r="CC17" s="946"/>
      <c r="CD17" s="946"/>
      <c r="CE17" s="946"/>
      <c r="CF17" s="946"/>
      <c r="CG17" s="946"/>
      <c r="CH17" s="946"/>
      <c r="CI17" s="946"/>
      <c r="CJ17" s="946"/>
    </row>
    <row r="18" spans="1:88" s="949" customFormat="1" ht="17.25" customHeight="1">
      <c r="A18" s="1159" t="s">
        <v>1627</v>
      </c>
      <c r="B18" s="1160">
        <v>40651</v>
      </c>
      <c r="C18" s="1186">
        <f t="shared" si="1"/>
        <v>40244.49</v>
      </c>
      <c r="D18" s="1187">
        <f t="shared" si="3"/>
        <v>39431.47</v>
      </c>
      <c r="E18" s="944"/>
      <c r="F18" s="1159" t="s">
        <v>651</v>
      </c>
      <c r="G18" s="1160">
        <v>113575</v>
      </c>
      <c r="H18" s="1188">
        <f t="shared" si="2"/>
        <v>112439.25</v>
      </c>
      <c r="I18" s="1187">
        <f t="shared" si="0"/>
        <v>111303.5</v>
      </c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946"/>
      <c r="AM18" s="946"/>
      <c r="AN18" s="946"/>
      <c r="AO18" s="946"/>
      <c r="AP18" s="946"/>
      <c r="AQ18" s="946"/>
      <c r="AR18" s="946"/>
      <c r="AS18" s="946"/>
      <c r="AT18" s="946"/>
      <c r="AU18" s="946"/>
      <c r="AV18" s="946"/>
      <c r="AW18" s="946"/>
      <c r="AX18" s="946"/>
      <c r="AY18" s="946"/>
      <c r="AZ18" s="946"/>
      <c r="BA18" s="946"/>
      <c r="BB18" s="946"/>
      <c r="BC18" s="946"/>
      <c r="BD18" s="946"/>
      <c r="BE18" s="946"/>
      <c r="BF18" s="946"/>
      <c r="BG18" s="946"/>
      <c r="BH18" s="946"/>
      <c r="BI18" s="946"/>
      <c r="BJ18" s="946"/>
      <c r="BK18" s="946"/>
      <c r="BL18" s="946"/>
      <c r="BM18" s="946"/>
      <c r="BN18" s="946"/>
      <c r="BO18" s="946"/>
      <c r="BP18" s="946"/>
      <c r="BQ18" s="946"/>
      <c r="BR18" s="946"/>
      <c r="BS18" s="946"/>
      <c r="BT18" s="946"/>
      <c r="BU18" s="946"/>
      <c r="BV18" s="946"/>
      <c r="BW18" s="946"/>
      <c r="BX18" s="946"/>
      <c r="BY18" s="946"/>
      <c r="BZ18" s="946"/>
      <c r="CA18" s="946"/>
      <c r="CB18" s="946"/>
      <c r="CC18" s="946"/>
      <c r="CD18" s="946"/>
      <c r="CE18" s="946"/>
      <c r="CF18" s="946"/>
      <c r="CG18" s="946"/>
      <c r="CH18" s="946"/>
      <c r="CI18" s="946"/>
      <c r="CJ18" s="946"/>
    </row>
    <row r="19" spans="1:88" s="949" customFormat="1" ht="17.25" customHeight="1">
      <c r="A19" s="1159" t="s">
        <v>1628</v>
      </c>
      <c r="B19" s="1160">
        <v>43011</v>
      </c>
      <c r="C19" s="1186">
        <f t="shared" si="1"/>
        <v>42580.89</v>
      </c>
      <c r="D19" s="1187">
        <f t="shared" si="3"/>
        <v>41720.67</v>
      </c>
      <c r="E19" s="944"/>
      <c r="F19" s="1159" t="s">
        <v>652</v>
      </c>
      <c r="G19" s="1160">
        <v>117941</v>
      </c>
      <c r="H19" s="1188">
        <f t="shared" si="2"/>
        <v>116761.59</v>
      </c>
      <c r="I19" s="1187">
        <f t="shared" si="0"/>
        <v>115582.18</v>
      </c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6"/>
      <c r="AI19" s="946"/>
      <c r="AJ19" s="946"/>
      <c r="AK19" s="946"/>
      <c r="AL19" s="946"/>
      <c r="AM19" s="946"/>
      <c r="AN19" s="946"/>
      <c r="AO19" s="946"/>
      <c r="AP19" s="946"/>
      <c r="AQ19" s="946"/>
      <c r="AR19" s="946"/>
      <c r="AS19" s="946"/>
      <c r="AT19" s="946"/>
      <c r="AU19" s="946"/>
      <c r="AV19" s="946"/>
      <c r="AW19" s="946"/>
      <c r="AX19" s="946"/>
      <c r="AY19" s="946"/>
      <c r="AZ19" s="946"/>
      <c r="BA19" s="946"/>
      <c r="BB19" s="946"/>
      <c r="BC19" s="946"/>
      <c r="BD19" s="946"/>
      <c r="BE19" s="946"/>
      <c r="BF19" s="946"/>
      <c r="BG19" s="946"/>
      <c r="BH19" s="946"/>
      <c r="BI19" s="946"/>
      <c r="BJ19" s="946"/>
      <c r="BK19" s="946"/>
      <c r="BL19" s="946"/>
      <c r="BM19" s="946"/>
      <c r="BN19" s="946"/>
      <c r="BO19" s="946"/>
      <c r="BP19" s="946"/>
      <c r="BQ19" s="946"/>
      <c r="BR19" s="946"/>
      <c r="BS19" s="946"/>
      <c r="BT19" s="946"/>
      <c r="BU19" s="946"/>
      <c r="BV19" s="946"/>
      <c r="BW19" s="946"/>
      <c r="BX19" s="946"/>
      <c r="BY19" s="946"/>
      <c r="BZ19" s="946"/>
      <c r="CA19" s="946"/>
      <c r="CB19" s="946"/>
      <c r="CC19" s="946"/>
      <c r="CD19" s="946"/>
      <c r="CE19" s="946"/>
      <c r="CF19" s="946"/>
      <c r="CG19" s="946"/>
      <c r="CH19" s="946"/>
      <c r="CI19" s="946"/>
      <c r="CJ19" s="946"/>
    </row>
    <row r="20" spans="1:88" s="949" customFormat="1" ht="17.25" customHeight="1">
      <c r="A20" s="1159" t="s">
        <v>1629</v>
      </c>
      <c r="B20" s="1160">
        <v>44014</v>
      </c>
      <c r="C20" s="1186">
        <f t="shared" si="1"/>
        <v>43573.86</v>
      </c>
      <c r="D20" s="1187">
        <f t="shared" si="3"/>
        <v>42693.58</v>
      </c>
      <c r="E20" s="944"/>
      <c r="F20" s="1159" t="s">
        <v>1631</v>
      </c>
      <c r="G20" s="1160">
        <v>136762</v>
      </c>
      <c r="H20" s="1188">
        <f t="shared" si="2"/>
        <v>135394.38</v>
      </c>
      <c r="I20" s="1187">
        <f t="shared" si="0"/>
        <v>134026.76</v>
      </c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6"/>
      <c r="AL20" s="946"/>
      <c r="AM20" s="946"/>
      <c r="AN20" s="946"/>
      <c r="AO20" s="946"/>
      <c r="AP20" s="946"/>
      <c r="AQ20" s="946"/>
      <c r="AR20" s="946"/>
      <c r="AS20" s="946"/>
      <c r="AT20" s="946"/>
      <c r="AU20" s="946"/>
      <c r="AV20" s="946"/>
      <c r="AW20" s="946"/>
      <c r="AX20" s="946"/>
      <c r="AY20" s="946"/>
      <c r="AZ20" s="946"/>
      <c r="BA20" s="946"/>
      <c r="BB20" s="946"/>
      <c r="BC20" s="946"/>
      <c r="BD20" s="946"/>
      <c r="BE20" s="946"/>
      <c r="BF20" s="946"/>
      <c r="BG20" s="946"/>
      <c r="BH20" s="946"/>
      <c r="BI20" s="946"/>
      <c r="BJ20" s="946"/>
      <c r="BK20" s="946"/>
      <c r="BL20" s="946"/>
      <c r="BM20" s="946"/>
      <c r="BN20" s="946"/>
      <c r="BO20" s="946"/>
      <c r="BP20" s="946"/>
      <c r="BQ20" s="946"/>
      <c r="BR20" s="946"/>
      <c r="BS20" s="946"/>
      <c r="BT20" s="946"/>
      <c r="BU20" s="946"/>
      <c r="BV20" s="946"/>
      <c r="BW20" s="946"/>
      <c r="BX20" s="946"/>
      <c r="BY20" s="946"/>
      <c r="BZ20" s="946"/>
      <c r="CA20" s="946"/>
      <c r="CB20" s="946"/>
      <c r="CC20" s="946"/>
      <c r="CD20" s="946"/>
      <c r="CE20" s="946"/>
      <c r="CF20" s="946"/>
      <c r="CG20" s="946"/>
      <c r="CH20" s="946"/>
      <c r="CI20" s="946"/>
      <c r="CJ20" s="946"/>
    </row>
    <row r="21" spans="1:88" s="949" customFormat="1" ht="17.25" customHeight="1">
      <c r="A21" s="1159" t="s">
        <v>1630</v>
      </c>
      <c r="B21" s="1160">
        <v>46551</v>
      </c>
      <c r="C21" s="1186">
        <f t="shared" si="1"/>
        <v>46085.49</v>
      </c>
      <c r="D21" s="1187">
        <f t="shared" si="3"/>
        <v>45154.47</v>
      </c>
      <c r="E21" s="944"/>
      <c r="F21" s="1159" t="s">
        <v>1633</v>
      </c>
      <c r="G21" s="1160">
        <v>143370</v>
      </c>
      <c r="H21" s="1188">
        <f t="shared" si="2"/>
        <v>141936.3</v>
      </c>
      <c r="I21" s="1187">
        <f t="shared" si="0"/>
        <v>140502.6</v>
      </c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6"/>
      <c r="AK21" s="946"/>
      <c r="AL21" s="946"/>
      <c r="AM21" s="946"/>
      <c r="AN21" s="946"/>
      <c r="AO21" s="946"/>
      <c r="AP21" s="946"/>
      <c r="AQ21" s="946"/>
      <c r="AR21" s="946"/>
      <c r="AS21" s="946"/>
      <c r="AT21" s="946"/>
      <c r="AU21" s="946"/>
      <c r="AV21" s="946"/>
      <c r="AW21" s="946"/>
      <c r="AX21" s="946"/>
      <c r="AY21" s="946"/>
      <c r="AZ21" s="946"/>
      <c r="BA21" s="946"/>
      <c r="BB21" s="946"/>
      <c r="BC21" s="946"/>
      <c r="BD21" s="946"/>
      <c r="BE21" s="946"/>
      <c r="BF21" s="946"/>
      <c r="BG21" s="946"/>
      <c r="BH21" s="946"/>
      <c r="BI21" s="946"/>
      <c r="BJ21" s="946"/>
      <c r="BK21" s="946"/>
      <c r="BL21" s="946"/>
      <c r="BM21" s="946"/>
      <c r="BN21" s="946"/>
      <c r="BO21" s="946"/>
      <c r="BP21" s="946"/>
      <c r="BQ21" s="946"/>
      <c r="BR21" s="946"/>
      <c r="BS21" s="946"/>
      <c r="BT21" s="946"/>
      <c r="BU21" s="946"/>
      <c r="BV21" s="946"/>
      <c r="BW21" s="946"/>
      <c r="BX21" s="946"/>
      <c r="BY21" s="946"/>
      <c r="BZ21" s="946"/>
      <c r="CA21" s="946"/>
      <c r="CB21" s="946"/>
      <c r="CC21" s="946"/>
      <c r="CD21" s="946"/>
      <c r="CE21" s="946"/>
      <c r="CF21" s="946"/>
      <c r="CG21" s="946"/>
      <c r="CH21" s="946"/>
      <c r="CI21" s="946"/>
      <c r="CJ21" s="946"/>
    </row>
    <row r="22" spans="1:88" s="949" customFormat="1" ht="17.25" customHeight="1">
      <c r="A22" s="1159" t="s">
        <v>1632</v>
      </c>
      <c r="B22" s="1160">
        <v>49324</v>
      </c>
      <c r="C22" s="1186">
        <f t="shared" si="1"/>
        <v>48830.76</v>
      </c>
      <c r="D22" s="1187">
        <f t="shared" si="3"/>
        <v>47844.28</v>
      </c>
      <c r="E22" s="944"/>
      <c r="F22" s="1159" t="s">
        <v>2463</v>
      </c>
      <c r="G22" s="1160">
        <v>183962</v>
      </c>
      <c r="H22" s="1188">
        <f t="shared" si="2"/>
        <v>182122.38</v>
      </c>
      <c r="I22" s="1187">
        <f t="shared" si="0"/>
        <v>180282.76</v>
      </c>
      <c r="J22" s="946"/>
      <c r="K22" s="946"/>
      <c r="L22" s="946"/>
      <c r="M22" s="946"/>
      <c r="N22" s="946"/>
      <c r="O22" s="946"/>
      <c r="P22" s="946"/>
      <c r="Q22" s="946"/>
      <c r="R22" s="946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6"/>
      <c r="AH22" s="946"/>
      <c r="AI22" s="946"/>
      <c r="AJ22" s="946"/>
      <c r="AK22" s="946"/>
      <c r="AL22" s="946"/>
      <c r="AM22" s="946"/>
      <c r="AN22" s="946"/>
      <c r="AO22" s="946"/>
      <c r="AP22" s="946"/>
      <c r="AQ22" s="946"/>
      <c r="AR22" s="946"/>
      <c r="AS22" s="946"/>
      <c r="AT22" s="946"/>
      <c r="AU22" s="946"/>
      <c r="AV22" s="946"/>
      <c r="AW22" s="946"/>
      <c r="AX22" s="946"/>
      <c r="AY22" s="946"/>
      <c r="AZ22" s="946"/>
      <c r="BA22" s="946"/>
      <c r="BB22" s="946"/>
      <c r="BC22" s="946"/>
      <c r="BD22" s="946"/>
      <c r="BE22" s="946"/>
      <c r="BF22" s="946"/>
      <c r="BG22" s="946"/>
      <c r="BH22" s="946"/>
      <c r="BI22" s="946"/>
      <c r="BJ22" s="946"/>
      <c r="BK22" s="946"/>
      <c r="BL22" s="946"/>
      <c r="BM22" s="946"/>
      <c r="BN22" s="946"/>
      <c r="BO22" s="946"/>
      <c r="BP22" s="946"/>
      <c r="BQ22" s="946"/>
      <c r="BR22" s="946"/>
      <c r="BS22" s="946"/>
      <c r="BT22" s="946"/>
      <c r="BU22" s="946"/>
      <c r="BV22" s="946"/>
      <c r="BW22" s="946"/>
      <c r="BX22" s="946"/>
      <c r="BY22" s="946"/>
      <c r="BZ22" s="946"/>
      <c r="CA22" s="946"/>
      <c r="CB22" s="946"/>
      <c r="CC22" s="946"/>
      <c r="CD22" s="946"/>
      <c r="CE22" s="946"/>
      <c r="CF22" s="946"/>
      <c r="CG22" s="946"/>
      <c r="CH22" s="946"/>
      <c r="CI22" s="946"/>
      <c r="CJ22" s="946"/>
    </row>
    <row r="23" spans="1:88" s="949" customFormat="1" ht="17.25" customHeight="1">
      <c r="A23" s="1159" t="s">
        <v>1634</v>
      </c>
      <c r="B23" s="1160">
        <v>50445</v>
      </c>
      <c r="C23" s="1186">
        <f t="shared" si="1"/>
        <v>49940.55</v>
      </c>
      <c r="D23" s="1187">
        <f t="shared" si="3"/>
        <v>48931.65</v>
      </c>
      <c r="E23" s="944"/>
      <c r="F23" s="1159" t="s">
        <v>653</v>
      </c>
      <c r="G23" s="1160">
        <v>98648</v>
      </c>
      <c r="H23" s="1188">
        <f t="shared" si="2"/>
        <v>97661.52</v>
      </c>
      <c r="I23" s="1187">
        <f t="shared" si="0"/>
        <v>96675.04</v>
      </c>
      <c r="J23" s="946"/>
      <c r="K23" s="946"/>
      <c r="L23" s="946"/>
      <c r="M23" s="946"/>
      <c r="N23" s="946"/>
      <c r="O23" s="946"/>
      <c r="P23" s="946"/>
      <c r="Q23" s="946"/>
      <c r="R23" s="946"/>
      <c r="S23" s="946"/>
      <c r="T23" s="946"/>
      <c r="U23" s="946"/>
      <c r="V23" s="946"/>
      <c r="W23" s="946"/>
      <c r="X23" s="946"/>
      <c r="Y23" s="946"/>
      <c r="Z23" s="946"/>
      <c r="AA23" s="946"/>
      <c r="AB23" s="946"/>
      <c r="AC23" s="946"/>
      <c r="AD23" s="946"/>
      <c r="AE23" s="946"/>
      <c r="AF23" s="946"/>
      <c r="AG23" s="946"/>
      <c r="AH23" s="946"/>
      <c r="AI23" s="946"/>
      <c r="AJ23" s="946"/>
      <c r="AK23" s="946"/>
      <c r="AL23" s="946"/>
      <c r="AM23" s="946"/>
      <c r="AN23" s="946"/>
      <c r="AO23" s="946"/>
      <c r="AP23" s="946"/>
      <c r="AQ23" s="946"/>
      <c r="AR23" s="946"/>
      <c r="AS23" s="946"/>
      <c r="AT23" s="946"/>
      <c r="AU23" s="946"/>
      <c r="AV23" s="946"/>
      <c r="AW23" s="946"/>
      <c r="AX23" s="946"/>
      <c r="AY23" s="946"/>
      <c r="AZ23" s="946"/>
      <c r="BA23" s="946"/>
      <c r="BB23" s="946"/>
      <c r="BC23" s="946"/>
      <c r="BD23" s="946"/>
      <c r="BE23" s="946"/>
      <c r="BF23" s="946"/>
      <c r="BG23" s="946"/>
      <c r="BH23" s="946"/>
      <c r="BI23" s="946"/>
      <c r="BJ23" s="946"/>
      <c r="BK23" s="946"/>
      <c r="BL23" s="946"/>
      <c r="BM23" s="946"/>
      <c r="BN23" s="946"/>
      <c r="BO23" s="946"/>
      <c r="BP23" s="946"/>
      <c r="BQ23" s="946"/>
      <c r="BR23" s="946"/>
      <c r="BS23" s="946"/>
      <c r="BT23" s="946"/>
      <c r="BU23" s="946"/>
      <c r="BV23" s="946"/>
      <c r="BW23" s="946"/>
      <c r="BX23" s="946"/>
      <c r="BY23" s="946"/>
      <c r="BZ23" s="946"/>
      <c r="CA23" s="946"/>
      <c r="CB23" s="946"/>
      <c r="CC23" s="946"/>
      <c r="CD23" s="946"/>
      <c r="CE23" s="946"/>
      <c r="CF23" s="946"/>
      <c r="CG23" s="946"/>
      <c r="CH23" s="946"/>
      <c r="CI23" s="946"/>
      <c r="CJ23" s="946"/>
    </row>
    <row r="24" spans="1:88" s="949" customFormat="1" ht="17.25" customHeight="1">
      <c r="A24" s="1159" t="s">
        <v>1635</v>
      </c>
      <c r="B24" s="1160">
        <v>51507</v>
      </c>
      <c r="C24" s="1186">
        <f t="shared" si="1"/>
        <v>50991.93</v>
      </c>
      <c r="D24" s="1187">
        <f t="shared" si="3"/>
        <v>49961.79</v>
      </c>
      <c r="E24" s="944"/>
      <c r="F24" s="1159" t="s">
        <v>654</v>
      </c>
      <c r="G24" s="1160">
        <v>113103</v>
      </c>
      <c r="H24" s="1188">
        <f t="shared" si="2"/>
        <v>111971.97</v>
      </c>
      <c r="I24" s="1187">
        <f t="shared" si="0"/>
        <v>110840.94</v>
      </c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6"/>
      <c r="AI24" s="946"/>
      <c r="AJ24" s="946"/>
      <c r="AK24" s="946"/>
      <c r="AL24" s="946"/>
      <c r="AM24" s="946"/>
      <c r="AN24" s="946"/>
      <c r="AO24" s="946"/>
      <c r="AP24" s="946"/>
      <c r="AQ24" s="946"/>
      <c r="AR24" s="946"/>
      <c r="AS24" s="946"/>
      <c r="AT24" s="946"/>
      <c r="AU24" s="946"/>
      <c r="AV24" s="946"/>
      <c r="AW24" s="946"/>
      <c r="AX24" s="946"/>
      <c r="AY24" s="946"/>
      <c r="AZ24" s="946"/>
      <c r="BA24" s="946"/>
      <c r="BB24" s="946"/>
      <c r="BC24" s="946"/>
      <c r="BD24" s="946"/>
      <c r="BE24" s="946"/>
      <c r="BF24" s="946"/>
      <c r="BG24" s="946"/>
      <c r="BH24" s="946"/>
      <c r="BI24" s="946"/>
      <c r="BJ24" s="946"/>
      <c r="BK24" s="946"/>
      <c r="BL24" s="946"/>
      <c r="BM24" s="946"/>
      <c r="BN24" s="946"/>
      <c r="BO24" s="946"/>
      <c r="BP24" s="946"/>
      <c r="BQ24" s="946"/>
      <c r="BR24" s="946"/>
      <c r="BS24" s="946"/>
      <c r="BT24" s="946"/>
      <c r="BU24" s="946"/>
      <c r="BV24" s="946"/>
      <c r="BW24" s="946"/>
      <c r="BX24" s="946"/>
      <c r="BY24" s="946"/>
      <c r="BZ24" s="946"/>
      <c r="CA24" s="946"/>
      <c r="CB24" s="946"/>
      <c r="CC24" s="946"/>
      <c r="CD24" s="946"/>
      <c r="CE24" s="946"/>
      <c r="CF24" s="946"/>
      <c r="CG24" s="946"/>
      <c r="CH24" s="946"/>
      <c r="CI24" s="946"/>
      <c r="CJ24" s="946"/>
    </row>
    <row r="25" spans="1:88" s="949" customFormat="1" ht="17.25" customHeight="1">
      <c r="A25" s="1159" t="s">
        <v>623</v>
      </c>
      <c r="B25" s="1160">
        <v>39766</v>
      </c>
      <c r="C25" s="1186">
        <f t="shared" si="1"/>
        <v>39368.34</v>
      </c>
      <c r="D25" s="1187">
        <f t="shared" si="3"/>
        <v>38573.02</v>
      </c>
      <c r="E25" s="944"/>
      <c r="F25" s="1159" t="s">
        <v>655</v>
      </c>
      <c r="G25" s="1160">
        <v>144491</v>
      </c>
      <c r="H25" s="1188">
        <f t="shared" si="2"/>
        <v>143046.09</v>
      </c>
      <c r="I25" s="1187">
        <f t="shared" si="0"/>
        <v>141601.18</v>
      </c>
      <c r="J25" s="946"/>
      <c r="K25" s="946"/>
      <c r="L25" s="946"/>
      <c r="M25" s="946"/>
      <c r="N25" s="946"/>
      <c r="O25" s="946"/>
      <c r="P25" s="946"/>
      <c r="Q25" s="946"/>
      <c r="R25" s="946"/>
      <c r="S25" s="946"/>
      <c r="T25" s="946"/>
      <c r="U25" s="946"/>
      <c r="V25" s="946"/>
      <c r="W25" s="946"/>
      <c r="X25" s="946"/>
      <c r="Y25" s="946"/>
      <c r="Z25" s="946"/>
      <c r="AA25" s="946"/>
      <c r="AB25" s="946"/>
      <c r="AC25" s="946"/>
      <c r="AD25" s="946"/>
      <c r="AE25" s="946"/>
      <c r="AF25" s="946"/>
      <c r="AG25" s="946"/>
      <c r="AH25" s="946"/>
      <c r="AI25" s="946"/>
      <c r="AJ25" s="946"/>
      <c r="AK25" s="946"/>
      <c r="AL25" s="946"/>
      <c r="AM25" s="946"/>
      <c r="AN25" s="946"/>
      <c r="AO25" s="946"/>
      <c r="AP25" s="946"/>
      <c r="AQ25" s="946"/>
      <c r="AR25" s="946"/>
      <c r="AS25" s="946"/>
      <c r="AT25" s="946"/>
      <c r="AU25" s="946"/>
      <c r="AV25" s="946"/>
      <c r="AW25" s="946"/>
      <c r="AX25" s="946"/>
      <c r="AY25" s="946"/>
      <c r="AZ25" s="946"/>
      <c r="BA25" s="946"/>
      <c r="BB25" s="946"/>
      <c r="BC25" s="946"/>
      <c r="BD25" s="946"/>
      <c r="BE25" s="946"/>
      <c r="BF25" s="946"/>
      <c r="BG25" s="946"/>
      <c r="BH25" s="946"/>
      <c r="BI25" s="946"/>
      <c r="BJ25" s="946"/>
      <c r="BK25" s="946"/>
      <c r="BL25" s="946"/>
      <c r="BM25" s="946"/>
      <c r="BN25" s="946"/>
      <c r="BO25" s="946"/>
      <c r="BP25" s="946"/>
      <c r="BQ25" s="946"/>
      <c r="BR25" s="946"/>
      <c r="BS25" s="946"/>
      <c r="BT25" s="946"/>
      <c r="BU25" s="946"/>
      <c r="BV25" s="946"/>
      <c r="BW25" s="946"/>
      <c r="BX25" s="946"/>
      <c r="BY25" s="946"/>
      <c r="BZ25" s="946"/>
      <c r="CA25" s="946"/>
      <c r="CB25" s="946"/>
      <c r="CC25" s="946"/>
      <c r="CD25" s="946"/>
      <c r="CE25" s="946"/>
      <c r="CF25" s="946"/>
      <c r="CG25" s="946"/>
      <c r="CH25" s="946"/>
      <c r="CI25" s="946"/>
      <c r="CJ25" s="946"/>
    </row>
    <row r="26" spans="1:88" s="949" customFormat="1" ht="17.25" customHeight="1">
      <c r="A26" s="1159" t="s">
        <v>624</v>
      </c>
      <c r="B26" s="1160">
        <v>41064</v>
      </c>
      <c r="C26" s="1186">
        <f t="shared" si="1"/>
        <v>40653.36</v>
      </c>
      <c r="D26" s="1187">
        <f t="shared" si="3"/>
        <v>39832.08</v>
      </c>
      <c r="E26" s="944"/>
      <c r="F26" s="1159" t="s">
        <v>656</v>
      </c>
      <c r="G26" s="1160">
        <v>155465</v>
      </c>
      <c r="H26" s="1188">
        <f t="shared" si="2"/>
        <v>153910.35</v>
      </c>
      <c r="I26" s="1187">
        <f t="shared" si="0"/>
        <v>152355.7</v>
      </c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6"/>
      <c r="AI26" s="946"/>
      <c r="AJ26" s="946"/>
      <c r="AK26" s="946"/>
      <c r="AL26" s="946"/>
      <c r="AM26" s="946"/>
      <c r="AN26" s="946"/>
      <c r="AO26" s="946"/>
      <c r="AP26" s="946"/>
      <c r="AQ26" s="946"/>
      <c r="AR26" s="946"/>
      <c r="AS26" s="946"/>
      <c r="AT26" s="946"/>
      <c r="AU26" s="946"/>
      <c r="AV26" s="946"/>
      <c r="AW26" s="946"/>
      <c r="AX26" s="946"/>
      <c r="AY26" s="946"/>
      <c r="AZ26" s="946"/>
      <c r="BA26" s="946"/>
      <c r="BB26" s="946"/>
      <c r="BC26" s="946"/>
      <c r="BD26" s="946"/>
      <c r="BE26" s="946"/>
      <c r="BF26" s="946"/>
      <c r="BG26" s="946"/>
      <c r="BH26" s="946"/>
      <c r="BI26" s="946"/>
      <c r="BJ26" s="946"/>
      <c r="BK26" s="946"/>
      <c r="BL26" s="946"/>
      <c r="BM26" s="946"/>
      <c r="BN26" s="946"/>
      <c r="BO26" s="946"/>
      <c r="BP26" s="946"/>
      <c r="BQ26" s="946"/>
      <c r="BR26" s="946"/>
      <c r="BS26" s="946"/>
      <c r="BT26" s="946"/>
      <c r="BU26" s="946"/>
      <c r="BV26" s="946"/>
      <c r="BW26" s="946"/>
      <c r="BX26" s="946"/>
      <c r="BY26" s="946"/>
      <c r="BZ26" s="946"/>
      <c r="CA26" s="946"/>
      <c r="CB26" s="946"/>
      <c r="CC26" s="946"/>
      <c r="CD26" s="946"/>
      <c r="CE26" s="946"/>
      <c r="CF26" s="946"/>
      <c r="CG26" s="946"/>
      <c r="CH26" s="946"/>
      <c r="CI26" s="946"/>
      <c r="CJ26" s="946"/>
    </row>
    <row r="27" spans="1:88" s="949" customFormat="1" ht="17.25" customHeight="1">
      <c r="A27" s="1159" t="s">
        <v>625</v>
      </c>
      <c r="B27" s="1160">
        <v>45548</v>
      </c>
      <c r="C27" s="1186">
        <f t="shared" si="1"/>
        <v>45092.52</v>
      </c>
      <c r="D27" s="1187">
        <f t="shared" si="3"/>
        <v>44181.56</v>
      </c>
      <c r="E27" s="944"/>
      <c r="F27" s="1159" t="s">
        <v>2464</v>
      </c>
      <c r="G27" s="1160">
        <v>192871</v>
      </c>
      <c r="H27" s="1188">
        <f t="shared" si="2"/>
        <v>190942.29</v>
      </c>
      <c r="I27" s="1187">
        <f t="shared" si="0"/>
        <v>189013.58</v>
      </c>
      <c r="J27" s="946"/>
      <c r="K27" s="946"/>
      <c r="L27" s="946"/>
      <c r="M27" s="946"/>
      <c r="N27" s="946"/>
      <c r="O27" s="946"/>
      <c r="P27" s="946"/>
      <c r="Q27" s="946"/>
      <c r="R27" s="946"/>
      <c r="S27" s="946"/>
      <c r="T27" s="946"/>
      <c r="U27" s="946"/>
      <c r="V27" s="946"/>
      <c r="W27" s="946"/>
      <c r="X27" s="946"/>
      <c r="Y27" s="946"/>
      <c r="Z27" s="946"/>
      <c r="AA27" s="946"/>
      <c r="AB27" s="946"/>
      <c r="AC27" s="946"/>
      <c r="AD27" s="946"/>
      <c r="AE27" s="946"/>
      <c r="AF27" s="946"/>
      <c r="AG27" s="946"/>
      <c r="AH27" s="946"/>
      <c r="AI27" s="946"/>
      <c r="AJ27" s="946"/>
      <c r="AK27" s="946"/>
      <c r="AL27" s="946"/>
      <c r="AM27" s="946"/>
      <c r="AN27" s="946"/>
      <c r="AO27" s="946"/>
      <c r="AP27" s="946"/>
      <c r="AQ27" s="946"/>
      <c r="AR27" s="946"/>
      <c r="AS27" s="946"/>
      <c r="AT27" s="946"/>
      <c r="AU27" s="946"/>
      <c r="AV27" s="946"/>
      <c r="AW27" s="946"/>
      <c r="AX27" s="946"/>
      <c r="AY27" s="946"/>
      <c r="AZ27" s="946"/>
      <c r="BA27" s="946"/>
      <c r="BB27" s="946"/>
      <c r="BC27" s="946"/>
      <c r="BD27" s="946"/>
      <c r="BE27" s="946"/>
      <c r="BF27" s="946"/>
      <c r="BG27" s="946"/>
      <c r="BH27" s="946"/>
      <c r="BI27" s="946"/>
      <c r="BJ27" s="946"/>
      <c r="BK27" s="946"/>
      <c r="BL27" s="946"/>
      <c r="BM27" s="946"/>
      <c r="BN27" s="946"/>
      <c r="BO27" s="946"/>
      <c r="BP27" s="946"/>
      <c r="BQ27" s="946"/>
      <c r="BR27" s="946"/>
      <c r="BS27" s="946"/>
      <c r="BT27" s="946"/>
      <c r="BU27" s="946"/>
      <c r="BV27" s="946"/>
      <c r="BW27" s="946"/>
      <c r="BX27" s="946"/>
      <c r="BY27" s="946"/>
      <c r="BZ27" s="946"/>
      <c r="CA27" s="946"/>
      <c r="CB27" s="946"/>
      <c r="CC27" s="946"/>
      <c r="CD27" s="946"/>
      <c r="CE27" s="946"/>
      <c r="CF27" s="946"/>
      <c r="CG27" s="946"/>
      <c r="CH27" s="946"/>
      <c r="CI27" s="946"/>
      <c r="CJ27" s="946"/>
    </row>
    <row r="28" spans="1:88" s="949" customFormat="1" ht="17.25" customHeight="1">
      <c r="A28" s="1159" t="s">
        <v>626</v>
      </c>
      <c r="B28" s="1160">
        <v>46964</v>
      </c>
      <c r="C28" s="1186">
        <f t="shared" si="1"/>
        <v>46494.36</v>
      </c>
      <c r="D28" s="1187">
        <f t="shared" si="3"/>
        <v>45555.08</v>
      </c>
      <c r="E28" s="944"/>
      <c r="F28" s="1159" t="s">
        <v>657</v>
      </c>
      <c r="G28" s="1160">
        <v>96760</v>
      </c>
      <c r="H28" s="1188">
        <f t="shared" si="2"/>
        <v>95792.4</v>
      </c>
      <c r="I28" s="1187">
        <f t="shared" si="0"/>
        <v>94824.8</v>
      </c>
      <c r="J28" s="946"/>
      <c r="K28" s="946"/>
      <c r="L28" s="946"/>
      <c r="M28" s="946"/>
      <c r="N28" s="946"/>
      <c r="O28" s="946"/>
      <c r="P28" s="946"/>
      <c r="Q28" s="946"/>
      <c r="R28" s="946"/>
      <c r="S28" s="946"/>
      <c r="T28" s="946"/>
      <c r="U28" s="946"/>
      <c r="V28" s="946"/>
      <c r="W28" s="946"/>
      <c r="X28" s="946"/>
      <c r="Y28" s="946"/>
      <c r="Z28" s="946"/>
      <c r="AA28" s="946"/>
      <c r="AB28" s="946"/>
      <c r="AC28" s="946"/>
      <c r="AD28" s="946"/>
      <c r="AE28" s="946"/>
      <c r="AF28" s="946"/>
      <c r="AG28" s="946"/>
      <c r="AH28" s="946"/>
      <c r="AI28" s="946"/>
      <c r="AJ28" s="946"/>
      <c r="AK28" s="946"/>
      <c r="AL28" s="946"/>
      <c r="AM28" s="946"/>
      <c r="AN28" s="946"/>
      <c r="AO28" s="946"/>
      <c r="AP28" s="946"/>
      <c r="AQ28" s="946"/>
      <c r="AR28" s="946"/>
      <c r="AS28" s="946"/>
      <c r="AT28" s="946"/>
      <c r="AU28" s="946"/>
      <c r="AV28" s="946"/>
      <c r="AW28" s="946"/>
      <c r="AX28" s="946"/>
      <c r="AY28" s="946"/>
      <c r="AZ28" s="946"/>
      <c r="BA28" s="946"/>
      <c r="BB28" s="946"/>
      <c r="BC28" s="946"/>
      <c r="BD28" s="946"/>
      <c r="BE28" s="946"/>
      <c r="BF28" s="946"/>
      <c r="BG28" s="946"/>
      <c r="BH28" s="946"/>
      <c r="BI28" s="946"/>
      <c r="BJ28" s="946"/>
      <c r="BK28" s="946"/>
      <c r="BL28" s="946"/>
      <c r="BM28" s="946"/>
      <c r="BN28" s="946"/>
      <c r="BO28" s="946"/>
      <c r="BP28" s="946"/>
      <c r="BQ28" s="946"/>
      <c r="BR28" s="946"/>
      <c r="BS28" s="946"/>
      <c r="BT28" s="946"/>
      <c r="BU28" s="946"/>
      <c r="BV28" s="946"/>
      <c r="BW28" s="946"/>
      <c r="BX28" s="946"/>
      <c r="BY28" s="946"/>
      <c r="BZ28" s="946"/>
      <c r="CA28" s="946"/>
      <c r="CB28" s="946"/>
      <c r="CC28" s="946"/>
      <c r="CD28" s="946"/>
      <c r="CE28" s="946"/>
      <c r="CF28" s="946"/>
      <c r="CG28" s="946"/>
      <c r="CH28" s="946"/>
      <c r="CI28" s="946"/>
      <c r="CJ28" s="946"/>
    </row>
    <row r="29" spans="1:88" s="949" customFormat="1" ht="17.25" customHeight="1">
      <c r="A29" s="1159" t="s">
        <v>627</v>
      </c>
      <c r="B29" s="1160">
        <v>51330</v>
      </c>
      <c r="C29" s="1186">
        <f t="shared" si="1"/>
        <v>50816.7</v>
      </c>
      <c r="D29" s="1187">
        <f t="shared" si="3"/>
        <v>49790.1</v>
      </c>
      <c r="E29" s="944"/>
      <c r="F29" s="1159" t="s">
        <v>658</v>
      </c>
      <c r="G29" s="1160">
        <v>106259</v>
      </c>
      <c r="H29" s="1188">
        <f t="shared" si="2"/>
        <v>105196.41</v>
      </c>
      <c r="I29" s="1187">
        <f t="shared" si="0"/>
        <v>104133.82</v>
      </c>
      <c r="J29" s="946"/>
      <c r="K29" s="946"/>
      <c r="L29" s="946"/>
      <c r="M29" s="946"/>
      <c r="N29" s="946"/>
      <c r="O29" s="946"/>
      <c r="P29" s="946"/>
      <c r="Q29" s="946"/>
      <c r="R29" s="946"/>
      <c r="S29" s="946"/>
      <c r="T29" s="946"/>
      <c r="U29" s="946"/>
      <c r="V29" s="946"/>
      <c r="W29" s="946"/>
      <c r="X29" s="946"/>
      <c r="Y29" s="946"/>
      <c r="Z29" s="946"/>
      <c r="AA29" s="946"/>
      <c r="AB29" s="946"/>
      <c r="AC29" s="946"/>
      <c r="AD29" s="946"/>
      <c r="AE29" s="946"/>
      <c r="AF29" s="946"/>
      <c r="AG29" s="946"/>
      <c r="AH29" s="946"/>
      <c r="AI29" s="946"/>
      <c r="AJ29" s="946"/>
      <c r="AK29" s="946"/>
      <c r="AL29" s="946"/>
      <c r="AM29" s="946"/>
      <c r="AN29" s="946"/>
      <c r="AO29" s="946"/>
      <c r="AP29" s="946"/>
      <c r="AQ29" s="946"/>
      <c r="AR29" s="946"/>
      <c r="AS29" s="946"/>
      <c r="AT29" s="946"/>
      <c r="AU29" s="946"/>
      <c r="AV29" s="946"/>
      <c r="AW29" s="946"/>
      <c r="AX29" s="946"/>
      <c r="AY29" s="946"/>
      <c r="AZ29" s="946"/>
      <c r="BA29" s="946"/>
      <c r="BB29" s="946"/>
      <c r="BC29" s="946"/>
      <c r="BD29" s="946"/>
      <c r="BE29" s="946"/>
      <c r="BF29" s="946"/>
      <c r="BG29" s="946"/>
      <c r="BH29" s="946"/>
      <c r="BI29" s="946"/>
      <c r="BJ29" s="946"/>
      <c r="BK29" s="946"/>
      <c r="BL29" s="946"/>
      <c r="BM29" s="946"/>
      <c r="BN29" s="946"/>
      <c r="BO29" s="946"/>
      <c r="BP29" s="946"/>
      <c r="BQ29" s="946"/>
      <c r="BR29" s="946"/>
      <c r="BS29" s="946"/>
      <c r="BT29" s="946"/>
      <c r="BU29" s="946"/>
      <c r="BV29" s="946"/>
      <c r="BW29" s="946"/>
      <c r="BX29" s="946"/>
      <c r="BY29" s="946"/>
      <c r="BZ29" s="946"/>
      <c r="CA29" s="946"/>
      <c r="CB29" s="946"/>
      <c r="CC29" s="946"/>
      <c r="CD29" s="946"/>
      <c r="CE29" s="946"/>
      <c r="CF29" s="946"/>
      <c r="CG29" s="946"/>
      <c r="CH29" s="946"/>
      <c r="CI29" s="946"/>
      <c r="CJ29" s="946"/>
    </row>
    <row r="30" spans="1:88" s="949" customFormat="1" ht="17.25" customHeight="1">
      <c r="A30" s="1159" t="s">
        <v>1636</v>
      </c>
      <c r="B30" s="1160">
        <v>59590</v>
      </c>
      <c r="C30" s="1186">
        <f t="shared" si="1"/>
        <v>58994.1</v>
      </c>
      <c r="D30" s="1187">
        <f t="shared" si="3"/>
        <v>57802.3</v>
      </c>
      <c r="E30" s="944"/>
      <c r="F30" s="1159" t="s">
        <v>659</v>
      </c>
      <c r="G30" s="1160">
        <v>115050</v>
      </c>
      <c r="H30" s="1188">
        <f t="shared" si="2"/>
        <v>113899.5</v>
      </c>
      <c r="I30" s="1187">
        <f t="shared" si="0"/>
        <v>112749</v>
      </c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6"/>
      <c r="AC30" s="946"/>
      <c r="AD30" s="946"/>
      <c r="AE30" s="946"/>
      <c r="AF30" s="946"/>
      <c r="AG30" s="946"/>
      <c r="AH30" s="946"/>
      <c r="AI30" s="946"/>
      <c r="AJ30" s="946"/>
      <c r="AK30" s="946"/>
      <c r="AL30" s="946"/>
      <c r="AM30" s="946"/>
      <c r="AN30" s="946"/>
      <c r="AO30" s="946"/>
      <c r="AP30" s="946"/>
      <c r="AQ30" s="946"/>
      <c r="AR30" s="946"/>
      <c r="AS30" s="946"/>
      <c r="AT30" s="946"/>
      <c r="AU30" s="946"/>
      <c r="AV30" s="946"/>
      <c r="AW30" s="946"/>
      <c r="AX30" s="946"/>
      <c r="AY30" s="946"/>
      <c r="AZ30" s="946"/>
      <c r="BA30" s="946"/>
      <c r="BB30" s="946"/>
      <c r="BC30" s="946"/>
      <c r="BD30" s="946"/>
      <c r="BE30" s="946"/>
      <c r="BF30" s="946"/>
      <c r="BG30" s="946"/>
      <c r="BH30" s="946"/>
      <c r="BI30" s="946"/>
      <c r="BJ30" s="946"/>
      <c r="BK30" s="946"/>
      <c r="BL30" s="946"/>
      <c r="BM30" s="946"/>
      <c r="BN30" s="946"/>
      <c r="BO30" s="946"/>
      <c r="BP30" s="946"/>
      <c r="BQ30" s="946"/>
      <c r="BR30" s="946"/>
      <c r="BS30" s="946"/>
      <c r="BT30" s="946"/>
      <c r="BU30" s="946"/>
      <c r="BV30" s="946"/>
      <c r="BW30" s="946"/>
      <c r="BX30" s="946"/>
      <c r="BY30" s="946"/>
      <c r="BZ30" s="946"/>
      <c r="CA30" s="946"/>
      <c r="CB30" s="946"/>
      <c r="CC30" s="946"/>
      <c r="CD30" s="946"/>
      <c r="CE30" s="946"/>
      <c r="CF30" s="946"/>
      <c r="CG30" s="946"/>
      <c r="CH30" s="946"/>
      <c r="CI30" s="946"/>
      <c r="CJ30" s="946"/>
    </row>
    <row r="31" spans="1:88" s="949" customFormat="1" ht="17.25" customHeight="1">
      <c r="A31" s="1159" t="s">
        <v>628</v>
      </c>
      <c r="B31" s="1160">
        <v>62481</v>
      </c>
      <c r="C31" s="1186">
        <f t="shared" si="1"/>
        <v>61856.19</v>
      </c>
      <c r="D31" s="1187">
        <f t="shared" si="3"/>
        <v>60606.57</v>
      </c>
      <c r="E31" s="944"/>
      <c r="F31" s="1159" t="s">
        <v>660</v>
      </c>
      <c r="G31" s="1160">
        <v>139830</v>
      </c>
      <c r="H31" s="1188">
        <f t="shared" si="2"/>
        <v>138431.7</v>
      </c>
      <c r="I31" s="1187">
        <f t="shared" si="0"/>
        <v>137033.4</v>
      </c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46"/>
      <c r="X31" s="946"/>
      <c r="Y31" s="946"/>
      <c r="Z31" s="946"/>
      <c r="AA31" s="946"/>
      <c r="AB31" s="946"/>
      <c r="AC31" s="946"/>
      <c r="AD31" s="946"/>
      <c r="AE31" s="946"/>
      <c r="AF31" s="946"/>
      <c r="AG31" s="946"/>
      <c r="AH31" s="946"/>
      <c r="AI31" s="946"/>
      <c r="AJ31" s="946"/>
      <c r="AK31" s="946"/>
      <c r="AL31" s="946"/>
      <c r="AM31" s="946"/>
      <c r="AN31" s="946"/>
      <c r="AO31" s="946"/>
      <c r="AP31" s="946"/>
      <c r="AQ31" s="946"/>
      <c r="AR31" s="946"/>
      <c r="AS31" s="946"/>
      <c r="AT31" s="946"/>
      <c r="AU31" s="946"/>
      <c r="AV31" s="946"/>
      <c r="AW31" s="946"/>
      <c r="AX31" s="946"/>
      <c r="AY31" s="946"/>
      <c r="AZ31" s="946"/>
      <c r="BA31" s="946"/>
      <c r="BB31" s="946"/>
      <c r="BC31" s="946"/>
      <c r="BD31" s="946"/>
      <c r="BE31" s="946"/>
      <c r="BF31" s="946"/>
      <c r="BG31" s="946"/>
      <c r="BH31" s="946"/>
      <c r="BI31" s="946"/>
      <c r="BJ31" s="946"/>
      <c r="BK31" s="946"/>
      <c r="BL31" s="946"/>
      <c r="BM31" s="946"/>
      <c r="BN31" s="946"/>
      <c r="BO31" s="946"/>
      <c r="BP31" s="946"/>
      <c r="BQ31" s="946"/>
      <c r="BR31" s="946"/>
      <c r="BS31" s="946"/>
      <c r="BT31" s="946"/>
      <c r="BU31" s="946"/>
      <c r="BV31" s="946"/>
      <c r="BW31" s="946"/>
      <c r="BX31" s="946"/>
      <c r="BY31" s="946"/>
      <c r="BZ31" s="946"/>
      <c r="CA31" s="946"/>
      <c r="CB31" s="946"/>
      <c r="CC31" s="946"/>
      <c r="CD31" s="946"/>
      <c r="CE31" s="946"/>
      <c r="CF31" s="946"/>
      <c r="CG31" s="946"/>
      <c r="CH31" s="946"/>
      <c r="CI31" s="946"/>
      <c r="CJ31" s="946"/>
    </row>
    <row r="32" spans="1:88" s="949" customFormat="1" ht="17.25" customHeight="1">
      <c r="A32" s="1159" t="s">
        <v>629</v>
      </c>
      <c r="B32" s="1160">
        <v>67319</v>
      </c>
      <c r="C32" s="1186">
        <f t="shared" si="1"/>
        <v>66645.81</v>
      </c>
      <c r="D32" s="1187">
        <f t="shared" si="3"/>
        <v>65299.43</v>
      </c>
      <c r="E32" s="944"/>
      <c r="F32" s="1159" t="s">
        <v>661</v>
      </c>
      <c r="G32" s="1160">
        <v>152161</v>
      </c>
      <c r="H32" s="1188">
        <f t="shared" si="2"/>
        <v>150639.39</v>
      </c>
      <c r="I32" s="1187">
        <f t="shared" si="0"/>
        <v>149117.78</v>
      </c>
      <c r="J32" s="946"/>
      <c r="K32" s="946"/>
      <c r="L32" s="946"/>
      <c r="M32" s="946"/>
      <c r="N32" s="946"/>
      <c r="O32" s="946"/>
      <c r="P32" s="946"/>
      <c r="Q32" s="946"/>
      <c r="R32" s="946"/>
      <c r="S32" s="946"/>
      <c r="T32" s="946"/>
      <c r="U32" s="946"/>
      <c r="V32" s="946"/>
      <c r="W32" s="946"/>
      <c r="X32" s="946"/>
      <c r="Y32" s="946"/>
      <c r="Z32" s="946"/>
      <c r="AA32" s="946"/>
      <c r="AB32" s="946"/>
      <c r="AC32" s="946"/>
      <c r="AD32" s="946"/>
      <c r="AE32" s="946"/>
      <c r="AF32" s="946"/>
      <c r="AG32" s="946"/>
      <c r="AH32" s="946"/>
      <c r="AI32" s="946"/>
      <c r="AJ32" s="946"/>
      <c r="AK32" s="946"/>
      <c r="AL32" s="946"/>
      <c r="AM32" s="946"/>
      <c r="AN32" s="946"/>
      <c r="AO32" s="946"/>
      <c r="AP32" s="946"/>
      <c r="AQ32" s="946"/>
      <c r="AR32" s="946"/>
      <c r="AS32" s="946"/>
      <c r="AT32" s="946"/>
      <c r="AU32" s="946"/>
      <c r="AV32" s="946"/>
      <c r="AW32" s="946"/>
      <c r="AX32" s="946"/>
      <c r="AY32" s="946"/>
      <c r="AZ32" s="946"/>
      <c r="BA32" s="946"/>
      <c r="BB32" s="946"/>
      <c r="BC32" s="946"/>
      <c r="BD32" s="946"/>
      <c r="BE32" s="946"/>
      <c r="BF32" s="946"/>
      <c r="BG32" s="946"/>
      <c r="BH32" s="946"/>
      <c r="BI32" s="946"/>
      <c r="BJ32" s="946"/>
      <c r="BK32" s="946"/>
      <c r="BL32" s="946"/>
      <c r="BM32" s="946"/>
      <c r="BN32" s="946"/>
      <c r="BO32" s="946"/>
      <c r="BP32" s="946"/>
      <c r="BQ32" s="946"/>
      <c r="BR32" s="946"/>
      <c r="BS32" s="946"/>
      <c r="BT32" s="946"/>
      <c r="BU32" s="946"/>
      <c r="BV32" s="946"/>
      <c r="BW32" s="946"/>
      <c r="BX32" s="946"/>
      <c r="BY32" s="946"/>
      <c r="BZ32" s="946"/>
      <c r="CA32" s="946"/>
      <c r="CB32" s="946"/>
      <c r="CC32" s="946"/>
      <c r="CD32" s="946"/>
      <c r="CE32" s="946"/>
      <c r="CF32" s="946"/>
      <c r="CG32" s="946"/>
      <c r="CH32" s="946"/>
      <c r="CI32" s="946"/>
      <c r="CJ32" s="946"/>
    </row>
    <row r="33" spans="1:88" s="949" customFormat="1" ht="17.25" customHeight="1">
      <c r="A33" s="1159" t="s">
        <v>2465</v>
      </c>
      <c r="B33" s="1160">
        <v>90388</v>
      </c>
      <c r="C33" s="1186">
        <f t="shared" si="1"/>
        <v>89484.12</v>
      </c>
      <c r="D33" s="1187">
        <f t="shared" si="3"/>
        <v>87676.36</v>
      </c>
      <c r="E33" s="944"/>
      <c r="F33" s="1159" t="s">
        <v>662</v>
      </c>
      <c r="G33" s="1160">
        <v>219952</v>
      </c>
      <c r="H33" s="1188">
        <f t="shared" si="2"/>
        <v>217752.48</v>
      </c>
      <c r="I33" s="1187">
        <f t="shared" si="0"/>
        <v>215552.96</v>
      </c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6"/>
      <c r="AI33" s="946"/>
      <c r="AJ33" s="946"/>
      <c r="AK33" s="946"/>
      <c r="AL33" s="946"/>
      <c r="AM33" s="946"/>
      <c r="AN33" s="946"/>
      <c r="AO33" s="946"/>
      <c r="AP33" s="946"/>
      <c r="AQ33" s="946"/>
      <c r="AR33" s="946"/>
      <c r="AS33" s="946"/>
      <c r="AT33" s="946"/>
      <c r="AU33" s="946"/>
      <c r="AV33" s="946"/>
      <c r="AW33" s="946"/>
      <c r="AX33" s="946"/>
      <c r="AY33" s="946"/>
      <c r="AZ33" s="946"/>
      <c r="BA33" s="946"/>
      <c r="BB33" s="946"/>
      <c r="BC33" s="946"/>
      <c r="BD33" s="946"/>
      <c r="BE33" s="946"/>
      <c r="BF33" s="946"/>
      <c r="BG33" s="946"/>
      <c r="BH33" s="946"/>
      <c r="BI33" s="946"/>
      <c r="BJ33" s="946"/>
      <c r="BK33" s="946"/>
      <c r="BL33" s="946"/>
      <c r="BM33" s="946"/>
      <c r="BN33" s="946"/>
      <c r="BO33" s="946"/>
      <c r="BP33" s="946"/>
      <c r="BQ33" s="946"/>
      <c r="BR33" s="946"/>
      <c r="BS33" s="946"/>
      <c r="BT33" s="946"/>
      <c r="BU33" s="946"/>
      <c r="BV33" s="946"/>
      <c r="BW33" s="946"/>
      <c r="BX33" s="946"/>
      <c r="BY33" s="946"/>
      <c r="BZ33" s="946"/>
      <c r="CA33" s="946"/>
      <c r="CB33" s="946"/>
      <c r="CC33" s="946"/>
      <c r="CD33" s="946"/>
      <c r="CE33" s="946"/>
      <c r="CF33" s="946"/>
      <c r="CG33" s="946"/>
      <c r="CH33" s="946"/>
      <c r="CI33" s="946"/>
      <c r="CJ33" s="946"/>
    </row>
    <row r="34" spans="1:88" s="949" customFormat="1" ht="17.25" customHeight="1">
      <c r="A34" s="1159" t="s">
        <v>2466</v>
      </c>
      <c r="B34" s="1160">
        <v>99238</v>
      </c>
      <c r="C34" s="1186">
        <f t="shared" si="1"/>
        <v>98245.62</v>
      </c>
      <c r="D34" s="1187">
        <f t="shared" si="3"/>
        <v>96260.86</v>
      </c>
      <c r="E34" s="944"/>
      <c r="F34" s="1159" t="s">
        <v>663</v>
      </c>
      <c r="G34" s="1160">
        <v>259836</v>
      </c>
      <c r="H34" s="1188">
        <f t="shared" si="2"/>
        <v>257237.64</v>
      </c>
      <c r="I34" s="1187">
        <f t="shared" si="0"/>
        <v>254639.28</v>
      </c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46"/>
      <c r="X34" s="946"/>
      <c r="Y34" s="946"/>
      <c r="Z34" s="946"/>
      <c r="AA34" s="946"/>
      <c r="AB34" s="946"/>
      <c r="AC34" s="946"/>
      <c r="AD34" s="946"/>
      <c r="AE34" s="946"/>
      <c r="AF34" s="946"/>
      <c r="AG34" s="946"/>
      <c r="AH34" s="946"/>
      <c r="AI34" s="946"/>
      <c r="AJ34" s="946"/>
      <c r="AK34" s="946"/>
      <c r="AL34" s="946"/>
      <c r="AM34" s="946"/>
      <c r="AN34" s="946"/>
      <c r="AO34" s="946"/>
      <c r="AP34" s="946"/>
      <c r="AQ34" s="946"/>
      <c r="AR34" s="946"/>
      <c r="AS34" s="946"/>
      <c r="AT34" s="946"/>
      <c r="AU34" s="946"/>
      <c r="AV34" s="946"/>
      <c r="AW34" s="946"/>
      <c r="AX34" s="946"/>
      <c r="AY34" s="946"/>
      <c r="AZ34" s="946"/>
      <c r="BA34" s="946"/>
      <c r="BB34" s="946"/>
      <c r="BC34" s="946"/>
      <c r="BD34" s="946"/>
      <c r="BE34" s="946"/>
      <c r="BF34" s="946"/>
      <c r="BG34" s="946"/>
      <c r="BH34" s="946"/>
      <c r="BI34" s="946"/>
      <c r="BJ34" s="946"/>
      <c r="BK34" s="946"/>
      <c r="BL34" s="946"/>
      <c r="BM34" s="946"/>
      <c r="BN34" s="946"/>
      <c r="BO34" s="946"/>
      <c r="BP34" s="946"/>
      <c r="BQ34" s="946"/>
      <c r="BR34" s="946"/>
      <c r="BS34" s="946"/>
      <c r="BT34" s="946"/>
      <c r="BU34" s="946"/>
      <c r="BV34" s="946"/>
      <c r="BW34" s="946"/>
      <c r="BX34" s="946"/>
      <c r="BY34" s="946"/>
      <c r="BZ34" s="946"/>
      <c r="CA34" s="946"/>
      <c r="CB34" s="946"/>
      <c r="CC34" s="946"/>
      <c r="CD34" s="946"/>
      <c r="CE34" s="946"/>
      <c r="CF34" s="946"/>
      <c r="CG34" s="946"/>
      <c r="CH34" s="946"/>
      <c r="CI34" s="946"/>
      <c r="CJ34" s="946"/>
    </row>
    <row r="35" spans="1:88" s="949" customFormat="1" ht="17.25" customHeight="1">
      <c r="A35" s="1159" t="s">
        <v>1637</v>
      </c>
      <c r="B35" s="1160">
        <v>50563</v>
      </c>
      <c r="C35" s="1186">
        <f t="shared" si="1"/>
        <v>50057.37</v>
      </c>
      <c r="D35" s="1187">
        <f t="shared" si="3"/>
        <v>49046.11</v>
      </c>
      <c r="E35" s="944"/>
      <c r="F35" s="1159" t="s">
        <v>1638</v>
      </c>
      <c r="G35" s="1160">
        <v>315768</v>
      </c>
      <c r="H35" s="1188">
        <f t="shared" si="2"/>
        <v>312610.32</v>
      </c>
      <c r="I35" s="1187">
        <f t="shared" si="0"/>
        <v>309452.64</v>
      </c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6"/>
      <c r="AH35" s="946"/>
      <c r="AI35" s="946"/>
      <c r="AJ35" s="946"/>
      <c r="AK35" s="946"/>
      <c r="AL35" s="946"/>
      <c r="AM35" s="946"/>
      <c r="AN35" s="946"/>
      <c r="AO35" s="946"/>
      <c r="AP35" s="946"/>
      <c r="AQ35" s="946"/>
      <c r="AR35" s="946"/>
      <c r="AS35" s="946"/>
      <c r="AT35" s="946"/>
      <c r="AU35" s="946"/>
      <c r="AV35" s="946"/>
      <c r="AW35" s="946"/>
      <c r="AX35" s="946"/>
      <c r="AY35" s="946"/>
      <c r="AZ35" s="946"/>
      <c r="BA35" s="946"/>
      <c r="BB35" s="946"/>
      <c r="BC35" s="946"/>
      <c r="BD35" s="946"/>
      <c r="BE35" s="946"/>
      <c r="BF35" s="946"/>
      <c r="BG35" s="946"/>
      <c r="BH35" s="946"/>
      <c r="BI35" s="946"/>
      <c r="BJ35" s="946"/>
      <c r="BK35" s="946"/>
      <c r="BL35" s="946"/>
      <c r="BM35" s="946"/>
      <c r="BN35" s="946"/>
      <c r="BO35" s="946"/>
      <c r="BP35" s="946"/>
      <c r="BQ35" s="946"/>
      <c r="BR35" s="946"/>
      <c r="BS35" s="946"/>
      <c r="BT35" s="946"/>
      <c r="BU35" s="946"/>
      <c r="BV35" s="946"/>
      <c r="BW35" s="946"/>
      <c r="BX35" s="946"/>
      <c r="BY35" s="946"/>
      <c r="BZ35" s="946"/>
      <c r="CA35" s="946"/>
      <c r="CB35" s="946"/>
      <c r="CC35" s="946"/>
      <c r="CD35" s="946"/>
      <c r="CE35" s="946"/>
      <c r="CF35" s="946"/>
      <c r="CG35" s="946"/>
      <c r="CH35" s="946"/>
      <c r="CI35" s="946"/>
      <c r="CJ35" s="946"/>
    </row>
    <row r="36" spans="1:88" s="949" customFormat="1" ht="17.25" customHeight="1">
      <c r="A36" s="1159" t="s">
        <v>630</v>
      </c>
      <c r="B36" s="1160">
        <v>52156</v>
      </c>
      <c r="C36" s="1186">
        <f t="shared" si="1"/>
        <v>51634.44</v>
      </c>
      <c r="D36" s="1187">
        <f t="shared" si="3"/>
        <v>50591.32</v>
      </c>
      <c r="E36" s="944"/>
      <c r="F36" s="1159" t="s">
        <v>2467</v>
      </c>
      <c r="G36" s="1160">
        <v>336182</v>
      </c>
      <c r="H36" s="1188">
        <f t="shared" si="2"/>
        <v>332820.18</v>
      </c>
      <c r="I36" s="1187">
        <f t="shared" si="0"/>
        <v>329458.36</v>
      </c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46"/>
      <c r="X36" s="946"/>
      <c r="Y36" s="946"/>
      <c r="Z36" s="946"/>
      <c r="AA36" s="946"/>
      <c r="AB36" s="946"/>
      <c r="AC36" s="946"/>
      <c r="AD36" s="946"/>
      <c r="AE36" s="946"/>
      <c r="AF36" s="946"/>
      <c r="AG36" s="946"/>
      <c r="AH36" s="946"/>
      <c r="AI36" s="946"/>
      <c r="AJ36" s="946"/>
      <c r="AK36" s="946"/>
      <c r="AL36" s="946"/>
      <c r="AM36" s="946"/>
      <c r="AN36" s="946"/>
      <c r="AO36" s="946"/>
      <c r="AP36" s="946"/>
      <c r="AQ36" s="946"/>
      <c r="AR36" s="946"/>
      <c r="AS36" s="946"/>
      <c r="AT36" s="946"/>
      <c r="AU36" s="946"/>
      <c r="AV36" s="946"/>
      <c r="AW36" s="946"/>
      <c r="AX36" s="946"/>
      <c r="AY36" s="946"/>
      <c r="AZ36" s="946"/>
      <c r="BA36" s="946"/>
      <c r="BB36" s="946"/>
      <c r="BC36" s="946"/>
      <c r="BD36" s="946"/>
      <c r="BE36" s="946"/>
      <c r="BF36" s="946"/>
      <c r="BG36" s="946"/>
      <c r="BH36" s="946"/>
      <c r="BI36" s="946"/>
      <c r="BJ36" s="946"/>
      <c r="BK36" s="946"/>
      <c r="BL36" s="946"/>
      <c r="BM36" s="946"/>
      <c r="BN36" s="946"/>
      <c r="BO36" s="946"/>
      <c r="BP36" s="946"/>
      <c r="BQ36" s="946"/>
      <c r="BR36" s="946"/>
      <c r="BS36" s="946"/>
      <c r="BT36" s="946"/>
      <c r="BU36" s="946"/>
      <c r="BV36" s="946"/>
      <c r="BW36" s="946"/>
      <c r="BX36" s="946"/>
      <c r="BY36" s="946"/>
      <c r="BZ36" s="946"/>
      <c r="CA36" s="946"/>
      <c r="CB36" s="946"/>
      <c r="CC36" s="946"/>
      <c r="CD36" s="946"/>
      <c r="CE36" s="946"/>
      <c r="CF36" s="946"/>
      <c r="CG36" s="946"/>
      <c r="CH36" s="946"/>
      <c r="CI36" s="946"/>
      <c r="CJ36" s="946"/>
    </row>
    <row r="37" spans="1:88" s="949" customFormat="1" ht="17.25" customHeight="1">
      <c r="A37" s="1159" t="s">
        <v>631</v>
      </c>
      <c r="B37" s="1160">
        <v>57702</v>
      </c>
      <c r="C37" s="1186">
        <f t="shared" si="1"/>
        <v>57124.98</v>
      </c>
      <c r="D37" s="1187">
        <f t="shared" si="3"/>
        <v>55970.94</v>
      </c>
      <c r="E37" s="944"/>
      <c r="F37" s="1159" t="s">
        <v>2468</v>
      </c>
      <c r="G37" s="1160">
        <v>383618</v>
      </c>
      <c r="H37" s="1188">
        <f t="shared" si="2"/>
        <v>379781.82</v>
      </c>
      <c r="I37" s="1187">
        <f t="shared" si="0"/>
        <v>375945.64</v>
      </c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6"/>
      <c r="AI37" s="946"/>
      <c r="AJ37" s="946"/>
      <c r="AK37" s="946"/>
      <c r="AL37" s="946"/>
      <c r="AM37" s="946"/>
      <c r="AN37" s="946"/>
      <c r="AO37" s="946"/>
      <c r="AP37" s="946"/>
      <c r="AQ37" s="946"/>
      <c r="AR37" s="946"/>
      <c r="AS37" s="946"/>
      <c r="AT37" s="946"/>
      <c r="AU37" s="946"/>
      <c r="AV37" s="946"/>
      <c r="AW37" s="946"/>
      <c r="AX37" s="946"/>
      <c r="AY37" s="946"/>
      <c r="AZ37" s="946"/>
      <c r="BA37" s="946"/>
      <c r="BB37" s="946"/>
      <c r="BC37" s="946"/>
      <c r="BD37" s="946"/>
      <c r="BE37" s="946"/>
      <c r="BF37" s="946"/>
      <c r="BG37" s="946"/>
      <c r="BH37" s="946"/>
      <c r="BI37" s="946"/>
      <c r="BJ37" s="946"/>
      <c r="BK37" s="946"/>
      <c r="BL37" s="946"/>
      <c r="BM37" s="946"/>
      <c r="BN37" s="946"/>
      <c r="BO37" s="946"/>
      <c r="BP37" s="946"/>
      <c r="BQ37" s="946"/>
      <c r="BR37" s="946"/>
      <c r="BS37" s="946"/>
      <c r="BT37" s="946"/>
      <c r="BU37" s="946"/>
      <c r="BV37" s="946"/>
      <c r="BW37" s="946"/>
      <c r="BX37" s="946"/>
      <c r="BY37" s="946"/>
      <c r="BZ37" s="946"/>
      <c r="CA37" s="946"/>
      <c r="CB37" s="946"/>
      <c r="CC37" s="946"/>
      <c r="CD37" s="946"/>
      <c r="CE37" s="946"/>
      <c r="CF37" s="946"/>
      <c r="CG37" s="946"/>
      <c r="CH37" s="946"/>
      <c r="CI37" s="946"/>
      <c r="CJ37" s="946"/>
    </row>
    <row r="38" spans="1:88" s="949" customFormat="1" ht="17.25" customHeight="1">
      <c r="A38" s="1159" t="s">
        <v>1639</v>
      </c>
      <c r="B38" s="1160">
        <v>58823</v>
      </c>
      <c r="C38" s="1186">
        <f t="shared" si="1"/>
        <v>58234.77</v>
      </c>
      <c r="D38" s="1187">
        <f t="shared" si="3"/>
        <v>57058.31</v>
      </c>
      <c r="E38" s="944"/>
      <c r="F38" s="1159" t="s">
        <v>664</v>
      </c>
      <c r="G38" s="1160">
        <v>129151</v>
      </c>
      <c r="H38" s="1188">
        <f t="shared" si="2"/>
        <v>127859.49</v>
      </c>
      <c r="I38" s="1187">
        <f t="shared" si="0"/>
        <v>126567.98</v>
      </c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946"/>
      <c r="V38" s="946"/>
      <c r="W38" s="946"/>
      <c r="X38" s="946"/>
      <c r="Y38" s="946"/>
      <c r="Z38" s="946"/>
      <c r="AA38" s="946"/>
      <c r="AB38" s="946"/>
      <c r="AC38" s="946"/>
      <c r="AD38" s="946"/>
      <c r="AE38" s="946"/>
      <c r="AF38" s="946"/>
      <c r="AG38" s="946"/>
      <c r="AH38" s="946"/>
      <c r="AI38" s="946"/>
      <c r="AJ38" s="946"/>
      <c r="AK38" s="946"/>
      <c r="AL38" s="946"/>
      <c r="AM38" s="946"/>
      <c r="AN38" s="946"/>
      <c r="AO38" s="946"/>
      <c r="AP38" s="946"/>
      <c r="AQ38" s="946"/>
      <c r="AR38" s="946"/>
      <c r="AS38" s="946"/>
      <c r="AT38" s="946"/>
      <c r="AU38" s="946"/>
      <c r="AV38" s="946"/>
      <c r="AW38" s="946"/>
      <c r="AX38" s="946"/>
      <c r="AY38" s="946"/>
      <c r="AZ38" s="946"/>
      <c r="BA38" s="946"/>
      <c r="BB38" s="946"/>
      <c r="BC38" s="946"/>
      <c r="BD38" s="946"/>
      <c r="BE38" s="946"/>
      <c r="BF38" s="946"/>
      <c r="BG38" s="946"/>
      <c r="BH38" s="946"/>
      <c r="BI38" s="946"/>
      <c r="BJ38" s="946"/>
      <c r="BK38" s="946"/>
      <c r="BL38" s="946"/>
      <c r="BM38" s="946"/>
      <c r="BN38" s="946"/>
      <c r="BO38" s="946"/>
      <c r="BP38" s="946"/>
      <c r="BQ38" s="946"/>
      <c r="BR38" s="946"/>
      <c r="BS38" s="946"/>
      <c r="BT38" s="946"/>
      <c r="BU38" s="946"/>
      <c r="BV38" s="946"/>
      <c r="BW38" s="946"/>
      <c r="BX38" s="946"/>
      <c r="BY38" s="946"/>
      <c r="BZ38" s="946"/>
      <c r="CA38" s="946"/>
      <c r="CB38" s="946"/>
      <c r="CC38" s="946"/>
      <c r="CD38" s="946"/>
      <c r="CE38" s="946"/>
      <c r="CF38" s="946"/>
      <c r="CG38" s="946"/>
      <c r="CH38" s="946"/>
      <c r="CI38" s="946"/>
      <c r="CJ38" s="946"/>
    </row>
    <row r="39" spans="1:88" s="949" customFormat="1" ht="17.25" customHeight="1">
      <c r="A39" s="1159" t="s">
        <v>632</v>
      </c>
      <c r="B39" s="1160">
        <v>60534</v>
      </c>
      <c r="C39" s="1186">
        <f t="shared" si="1"/>
        <v>59928.66</v>
      </c>
      <c r="D39" s="1187">
        <f t="shared" si="3"/>
        <v>58717.98</v>
      </c>
      <c r="E39" s="944"/>
      <c r="F39" s="1159" t="s">
        <v>2469</v>
      </c>
      <c r="G39" s="1160">
        <v>138886</v>
      </c>
      <c r="H39" s="1188">
        <f t="shared" si="2"/>
        <v>137497.14</v>
      </c>
      <c r="I39" s="1187">
        <f t="shared" si="0"/>
        <v>136108.28</v>
      </c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946"/>
      <c r="Y39" s="946"/>
      <c r="Z39" s="946"/>
      <c r="AA39" s="946"/>
      <c r="AB39" s="946"/>
      <c r="AC39" s="946"/>
      <c r="AD39" s="946"/>
      <c r="AE39" s="946"/>
      <c r="AF39" s="946"/>
      <c r="AG39" s="946"/>
      <c r="AH39" s="946"/>
      <c r="AI39" s="946"/>
      <c r="AJ39" s="946"/>
      <c r="AK39" s="946"/>
      <c r="AL39" s="946"/>
      <c r="AM39" s="946"/>
      <c r="AN39" s="946"/>
      <c r="AO39" s="946"/>
      <c r="AP39" s="946"/>
      <c r="AQ39" s="946"/>
      <c r="AR39" s="946"/>
      <c r="AS39" s="946"/>
      <c r="AT39" s="946"/>
      <c r="AU39" s="946"/>
      <c r="AV39" s="946"/>
      <c r="AW39" s="946"/>
      <c r="AX39" s="946"/>
      <c r="AY39" s="946"/>
      <c r="AZ39" s="946"/>
      <c r="BA39" s="946"/>
      <c r="BB39" s="946"/>
      <c r="BC39" s="946"/>
      <c r="BD39" s="946"/>
      <c r="BE39" s="946"/>
      <c r="BF39" s="946"/>
      <c r="BG39" s="946"/>
      <c r="BH39" s="946"/>
      <c r="BI39" s="946"/>
      <c r="BJ39" s="946"/>
      <c r="BK39" s="946"/>
      <c r="BL39" s="946"/>
      <c r="BM39" s="946"/>
      <c r="BN39" s="946"/>
      <c r="BO39" s="946"/>
      <c r="BP39" s="946"/>
      <c r="BQ39" s="946"/>
      <c r="BR39" s="946"/>
      <c r="BS39" s="946"/>
      <c r="BT39" s="946"/>
      <c r="BU39" s="946"/>
      <c r="BV39" s="946"/>
      <c r="BW39" s="946"/>
      <c r="BX39" s="946"/>
      <c r="BY39" s="946"/>
      <c r="BZ39" s="946"/>
      <c r="CA39" s="946"/>
      <c r="CB39" s="946"/>
      <c r="CC39" s="946"/>
      <c r="CD39" s="946"/>
      <c r="CE39" s="946"/>
      <c r="CF39" s="946"/>
      <c r="CG39" s="946"/>
      <c r="CH39" s="946"/>
      <c r="CI39" s="946"/>
      <c r="CJ39" s="946"/>
    </row>
    <row r="40" spans="1:88" s="949" customFormat="1" ht="17.25" customHeight="1">
      <c r="A40" s="1159" t="s">
        <v>633</v>
      </c>
      <c r="B40" s="1160">
        <v>64546</v>
      </c>
      <c r="C40" s="1186">
        <f t="shared" si="1"/>
        <v>63900.54</v>
      </c>
      <c r="D40" s="1187">
        <f t="shared" si="3"/>
        <v>62609.62</v>
      </c>
      <c r="E40" s="944"/>
      <c r="F40" s="1159" t="s">
        <v>665</v>
      </c>
      <c r="G40" s="1160">
        <v>151689</v>
      </c>
      <c r="H40" s="1188">
        <f t="shared" si="2"/>
        <v>150172.11</v>
      </c>
      <c r="I40" s="1187">
        <f t="shared" si="0"/>
        <v>148655.22</v>
      </c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946"/>
      <c r="Y40" s="946"/>
      <c r="Z40" s="946"/>
      <c r="AA40" s="946"/>
      <c r="AB40" s="946"/>
      <c r="AC40" s="946"/>
      <c r="AD40" s="946"/>
      <c r="AE40" s="946"/>
      <c r="AF40" s="946"/>
      <c r="AG40" s="946"/>
      <c r="AH40" s="946"/>
      <c r="AI40" s="946"/>
      <c r="AJ40" s="946"/>
      <c r="AK40" s="946"/>
      <c r="AL40" s="946"/>
      <c r="AM40" s="946"/>
      <c r="AN40" s="946"/>
      <c r="AO40" s="946"/>
      <c r="AP40" s="946"/>
      <c r="AQ40" s="946"/>
      <c r="AR40" s="946"/>
      <c r="AS40" s="946"/>
      <c r="AT40" s="946"/>
      <c r="AU40" s="946"/>
      <c r="AV40" s="946"/>
      <c r="AW40" s="946"/>
      <c r="AX40" s="946"/>
      <c r="AY40" s="946"/>
      <c r="AZ40" s="946"/>
      <c r="BA40" s="946"/>
      <c r="BB40" s="946"/>
      <c r="BC40" s="946"/>
      <c r="BD40" s="946"/>
      <c r="BE40" s="946"/>
      <c r="BF40" s="946"/>
      <c r="BG40" s="946"/>
      <c r="BH40" s="946"/>
      <c r="BI40" s="946"/>
      <c r="BJ40" s="946"/>
      <c r="BK40" s="946"/>
      <c r="BL40" s="946"/>
      <c r="BM40" s="946"/>
      <c r="BN40" s="946"/>
      <c r="BO40" s="946"/>
      <c r="BP40" s="946"/>
      <c r="BQ40" s="946"/>
      <c r="BR40" s="946"/>
      <c r="BS40" s="946"/>
      <c r="BT40" s="946"/>
      <c r="BU40" s="946"/>
      <c r="BV40" s="946"/>
      <c r="BW40" s="946"/>
      <c r="BX40" s="946"/>
      <c r="BY40" s="946"/>
      <c r="BZ40" s="946"/>
      <c r="CA40" s="946"/>
      <c r="CB40" s="946"/>
      <c r="CC40" s="946"/>
      <c r="CD40" s="946"/>
      <c r="CE40" s="946"/>
      <c r="CF40" s="946"/>
      <c r="CG40" s="946"/>
      <c r="CH40" s="946"/>
      <c r="CI40" s="946"/>
      <c r="CJ40" s="946"/>
    </row>
    <row r="41" spans="1:88" s="949" customFormat="1" ht="17.25" customHeight="1">
      <c r="A41" s="1159" t="s">
        <v>634</v>
      </c>
      <c r="B41" s="1160">
        <v>70092</v>
      </c>
      <c r="C41" s="1186">
        <f t="shared" si="1"/>
        <v>69391.08</v>
      </c>
      <c r="D41" s="1187">
        <f t="shared" si="3"/>
        <v>67989.24</v>
      </c>
      <c r="E41" s="944"/>
      <c r="F41" s="1159" t="s">
        <v>666</v>
      </c>
      <c r="G41" s="1160">
        <v>183549</v>
      </c>
      <c r="H41" s="1188">
        <f t="shared" si="2"/>
        <v>181713.51</v>
      </c>
      <c r="I41" s="1187">
        <f t="shared" si="0"/>
        <v>179878.02</v>
      </c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6"/>
      <c r="X41" s="946"/>
      <c r="Y41" s="946"/>
      <c r="Z41" s="946"/>
      <c r="AA41" s="946"/>
      <c r="AB41" s="946"/>
      <c r="AC41" s="946"/>
      <c r="AD41" s="946"/>
      <c r="AE41" s="946"/>
      <c r="AF41" s="946"/>
      <c r="AG41" s="946"/>
      <c r="AH41" s="946"/>
      <c r="AI41" s="946"/>
      <c r="AJ41" s="946"/>
      <c r="AK41" s="946"/>
      <c r="AL41" s="946"/>
      <c r="AM41" s="946"/>
      <c r="AN41" s="946"/>
      <c r="AO41" s="946"/>
      <c r="AP41" s="946"/>
      <c r="AQ41" s="946"/>
      <c r="AR41" s="946"/>
      <c r="AS41" s="946"/>
      <c r="AT41" s="946"/>
      <c r="AU41" s="946"/>
      <c r="AV41" s="946"/>
      <c r="AW41" s="946"/>
      <c r="AX41" s="946"/>
      <c r="AY41" s="946"/>
      <c r="AZ41" s="946"/>
      <c r="BA41" s="946"/>
      <c r="BB41" s="946"/>
      <c r="BC41" s="946"/>
      <c r="BD41" s="946"/>
      <c r="BE41" s="946"/>
      <c r="BF41" s="946"/>
      <c r="BG41" s="946"/>
      <c r="BH41" s="946"/>
      <c r="BI41" s="946"/>
      <c r="BJ41" s="946"/>
      <c r="BK41" s="946"/>
      <c r="BL41" s="946"/>
      <c r="BM41" s="946"/>
      <c r="BN41" s="946"/>
      <c r="BO41" s="946"/>
      <c r="BP41" s="946"/>
      <c r="BQ41" s="946"/>
      <c r="BR41" s="946"/>
      <c r="BS41" s="946"/>
      <c r="BT41" s="946"/>
      <c r="BU41" s="946"/>
      <c r="BV41" s="946"/>
      <c r="BW41" s="946"/>
      <c r="BX41" s="946"/>
      <c r="BY41" s="946"/>
      <c r="BZ41" s="946"/>
      <c r="CA41" s="946"/>
      <c r="CB41" s="946"/>
      <c r="CC41" s="946"/>
      <c r="CD41" s="946"/>
      <c r="CE41" s="946"/>
      <c r="CF41" s="946"/>
      <c r="CG41" s="946"/>
      <c r="CH41" s="946"/>
      <c r="CI41" s="946"/>
      <c r="CJ41" s="946"/>
    </row>
    <row r="42" spans="1:88" s="949" customFormat="1" ht="17.25" customHeight="1">
      <c r="A42" s="1159" t="s">
        <v>1640</v>
      </c>
      <c r="B42" s="1160">
        <v>84724</v>
      </c>
      <c r="C42" s="1186">
        <f t="shared" si="1"/>
        <v>83876.76</v>
      </c>
      <c r="D42" s="1187">
        <f t="shared" si="3"/>
        <v>82182.28</v>
      </c>
      <c r="E42" s="944"/>
      <c r="F42" s="1159" t="s">
        <v>1641</v>
      </c>
      <c r="G42" s="1160">
        <v>212459</v>
      </c>
      <c r="H42" s="1188">
        <f t="shared" si="2"/>
        <v>210334.41</v>
      </c>
      <c r="I42" s="1187">
        <f t="shared" si="0"/>
        <v>208209.82</v>
      </c>
      <c r="J42" s="946"/>
      <c r="K42" s="946"/>
      <c r="L42" s="946"/>
      <c r="M42" s="946"/>
      <c r="N42" s="946"/>
      <c r="O42" s="946"/>
      <c r="P42" s="946"/>
      <c r="Q42" s="946"/>
      <c r="R42" s="946"/>
      <c r="S42" s="946"/>
      <c r="T42" s="946"/>
      <c r="U42" s="946"/>
      <c r="V42" s="946"/>
      <c r="W42" s="946"/>
      <c r="X42" s="946"/>
      <c r="Y42" s="946"/>
      <c r="Z42" s="946"/>
      <c r="AA42" s="946"/>
      <c r="AB42" s="946"/>
      <c r="AC42" s="946"/>
      <c r="AD42" s="946"/>
      <c r="AE42" s="946"/>
      <c r="AF42" s="946"/>
      <c r="AG42" s="946"/>
      <c r="AH42" s="946"/>
      <c r="AI42" s="946"/>
      <c r="AJ42" s="946"/>
      <c r="AK42" s="946"/>
      <c r="AL42" s="946"/>
      <c r="AM42" s="946"/>
      <c r="AN42" s="946"/>
      <c r="AO42" s="946"/>
      <c r="AP42" s="946"/>
      <c r="AQ42" s="946"/>
      <c r="AR42" s="946"/>
      <c r="AS42" s="946"/>
      <c r="AT42" s="946"/>
      <c r="AU42" s="946"/>
      <c r="AV42" s="946"/>
      <c r="AW42" s="946"/>
      <c r="AX42" s="946"/>
      <c r="AY42" s="946"/>
      <c r="AZ42" s="946"/>
      <c r="BA42" s="946"/>
      <c r="BB42" s="946"/>
      <c r="BC42" s="946"/>
      <c r="BD42" s="946"/>
      <c r="BE42" s="946"/>
      <c r="BF42" s="946"/>
      <c r="BG42" s="946"/>
      <c r="BH42" s="946"/>
      <c r="BI42" s="946"/>
      <c r="BJ42" s="946"/>
      <c r="BK42" s="946"/>
      <c r="BL42" s="946"/>
      <c r="BM42" s="946"/>
      <c r="BN42" s="946"/>
      <c r="BO42" s="946"/>
      <c r="BP42" s="946"/>
      <c r="BQ42" s="946"/>
      <c r="BR42" s="946"/>
      <c r="BS42" s="946"/>
      <c r="BT42" s="946"/>
      <c r="BU42" s="946"/>
      <c r="BV42" s="946"/>
      <c r="BW42" s="946"/>
      <c r="BX42" s="946"/>
      <c r="BY42" s="946"/>
      <c r="BZ42" s="946"/>
      <c r="CA42" s="946"/>
      <c r="CB42" s="946"/>
      <c r="CC42" s="946"/>
      <c r="CD42" s="946"/>
      <c r="CE42" s="946"/>
      <c r="CF42" s="946"/>
      <c r="CG42" s="946"/>
      <c r="CH42" s="946"/>
      <c r="CI42" s="946"/>
      <c r="CJ42" s="946"/>
    </row>
    <row r="43" spans="1:88" s="949" customFormat="1" ht="17.25" customHeight="1">
      <c r="A43" s="1159" t="s">
        <v>2470</v>
      </c>
      <c r="B43" s="1160">
        <v>57997</v>
      </c>
      <c r="C43" s="1186">
        <f t="shared" si="1"/>
        <v>57417.03</v>
      </c>
      <c r="D43" s="1187">
        <f t="shared" si="3"/>
        <v>56257.09</v>
      </c>
      <c r="E43" s="944"/>
      <c r="F43" s="1159" t="s">
        <v>1642</v>
      </c>
      <c r="G43" s="1160">
        <v>229510</v>
      </c>
      <c r="H43" s="1188">
        <f t="shared" si="2"/>
        <v>227214.9</v>
      </c>
      <c r="I43" s="1187">
        <f t="shared" si="0"/>
        <v>224919.8</v>
      </c>
      <c r="J43" s="946"/>
      <c r="K43" s="946"/>
      <c r="L43" s="946"/>
      <c r="M43" s="946"/>
      <c r="N43" s="946"/>
      <c r="O43" s="946"/>
      <c r="P43" s="946"/>
      <c r="Q43" s="946"/>
      <c r="R43" s="946"/>
      <c r="S43" s="946"/>
      <c r="T43" s="946"/>
      <c r="U43" s="946"/>
      <c r="V43" s="946"/>
      <c r="W43" s="946"/>
      <c r="X43" s="946"/>
      <c r="Y43" s="946"/>
      <c r="Z43" s="946"/>
      <c r="AA43" s="946"/>
      <c r="AB43" s="946"/>
      <c r="AC43" s="946"/>
      <c r="AD43" s="946"/>
      <c r="AE43" s="946"/>
      <c r="AF43" s="946"/>
      <c r="AG43" s="946"/>
      <c r="AH43" s="946"/>
      <c r="AI43" s="946"/>
      <c r="AJ43" s="946"/>
      <c r="AK43" s="946"/>
      <c r="AL43" s="946"/>
      <c r="AM43" s="946"/>
      <c r="AN43" s="946"/>
      <c r="AO43" s="946"/>
      <c r="AP43" s="946"/>
      <c r="AQ43" s="946"/>
      <c r="AR43" s="946"/>
      <c r="AS43" s="946"/>
      <c r="AT43" s="946"/>
      <c r="AU43" s="946"/>
      <c r="AV43" s="946"/>
      <c r="AW43" s="946"/>
      <c r="AX43" s="946"/>
      <c r="AY43" s="946"/>
      <c r="AZ43" s="946"/>
      <c r="BA43" s="946"/>
      <c r="BB43" s="946"/>
      <c r="BC43" s="946"/>
      <c r="BD43" s="946"/>
      <c r="BE43" s="946"/>
      <c r="BF43" s="946"/>
      <c r="BG43" s="946"/>
      <c r="BH43" s="946"/>
      <c r="BI43" s="946"/>
      <c r="BJ43" s="946"/>
      <c r="BK43" s="946"/>
      <c r="BL43" s="946"/>
      <c r="BM43" s="946"/>
      <c r="BN43" s="946"/>
      <c r="BO43" s="946"/>
      <c r="BP43" s="946"/>
      <c r="BQ43" s="946"/>
      <c r="BR43" s="946"/>
      <c r="BS43" s="946"/>
      <c r="BT43" s="946"/>
      <c r="BU43" s="946"/>
      <c r="BV43" s="946"/>
      <c r="BW43" s="946"/>
      <c r="BX43" s="946"/>
      <c r="BY43" s="946"/>
      <c r="BZ43" s="946"/>
      <c r="CA43" s="946"/>
      <c r="CB43" s="946"/>
      <c r="CC43" s="946"/>
      <c r="CD43" s="946"/>
      <c r="CE43" s="946"/>
      <c r="CF43" s="946"/>
      <c r="CG43" s="946"/>
      <c r="CH43" s="946"/>
      <c r="CI43" s="946"/>
      <c r="CJ43" s="946"/>
    </row>
    <row r="44" spans="1:88" s="949" customFormat="1" ht="17.25" customHeight="1">
      <c r="A44" s="1159" t="s">
        <v>635</v>
      </c>
      <c r="B44" s="1160">
        <v>59000</v>
      </c>
      <c r="C44" s="1186">
        <f t="shared" si="1"/>
        <v>58410</v>
      </c>
      <c r="D44" s="1187">
        <f t="shared" si="3"/>
        <v>57230</v>
      </c>
      <c r="E44" s="944"/>
      <c r="F44" s="1159" t="s">
        <v>2471</v>
      </c>
      <c r="G44" s="1160">
        <v>286209</v>
      </c>
      <c r="H44" s="1188">
        <f t="shared" si="2"/>
        <v>283346.91</v>
      </c>
      <c r="I44" s="1187">
        <f t="shared" si="0"/>
        <v>280484.82</v>
      </c>
      <c r="J44" s="946"/>
      <c r="K44" s="946"/>
      <c r="L44" s="946"/>
      <c r="M44" s="946"/>
      <c r="N44" s="946"/>
      <c r="O44" s="946"/>
      <c r="P44" s="946"/>
      <c r="Q44" s="946"/>
      <c r="R44" s="946"/>
      <c r="S44" s="946"/>
      <c r="T44" s="946"/>
      <c r="U44" s="946"/>
      <c r="V44" s="946"/>
      <c r="W44" s="946"/>
      <c r="X44" s="946"/>
      <c r="Y44" s="946"/>
      <c r="Z44" s="946"/>
      <c r="AA44" s="946"/>
      <c r="AB44" s="946"/>
      <c r="AC44" s="946"/>
      <c r="AD44" s="946"/>
      <c r="AE44" s="946"/>
      <c r="AF44" s="946"/>
      <c r="AG44" s="946"/>
      <c r="AH44" s="946"/>
      <c r="AI44" s="946"/>
      <c r="AJ44" s="946"/>
      <c r="AK44" s="946"/>
      <c r="AL44" s="946"/>
      <c r="AM44" s="946"/>
      <c r="AN44" s="946"/>
      <c r="AO44" s="946"/>
      <c r="AP44" s="946"/>
      <c r="AQ44" s="946"/>
      <c r="AR44" s="946"/>
      <c r="AS44" s="946"/>
      <c r="AT44" s="946"/>
      <c r="AU44" s="946"/>
      <c r="AV44" s="946"/>
      <c r="AW44" s="946"/>
      <c r="AX44" s="946"/>
      <c r="AY44" s="946"/>
      <c r="AZ44" s="946"/>
      <c r="BA44" s="946"/>
      <c r="BB44" s="946"/>
      <c r="BC44" s="946"/>
      <c r="BD44" s="946"/>
      <c r="BE44" s="946"/>
      <c r="BF44" s="946"/>
      <c r="BG44" s="946"/>
      <c r="BH44" s="946"/>
      <c r="BI44" s="946"/>
      <c r="BJ44" s="946"/>
      <c r="BK44" s="946"/>
      <c r="BL44" s="946"/>
      <c r="BM44" s="946"/>
      <c r="BN44" s="946"/>
      <c r="BO44" s="946"/>
      <c r="BP44" s="946"/>
      <c r="BQ44" s="946"/>
      <c r="BR44" s="946"/>
      <c r="BS44" s="946"/>
      <c r="BT44" s="946"/>
      <c r="BU44" s="946"/>
      <c r="BV44" s="946"/>
      <c r="BW44" s="946"/>
      <c r="BX44" s="946"/>
      <c r="BY44" s="946"/>
      <c r="BZ44" s="946"/>
      <c r="CA44" s="946"/>
      <c r="CB44" s="946"/>
      <c r="CC44" s="946"/>
      <c r="CD44" s="946"/>
      <c r="CE44" s="946"/>
      <c r="CF44" s="946"/>
      <c r="CG44" s="946"/>
      <c r="CH44" s="946"/>
      <c r="CI44" s="946"/>
      <c r="CJ44" s="946"/>
    </row>
    <row r="45" spans="1:88" s="949" customFormat="1" ht="17.25" customHeight="1">
      <c r="A45" s="1159" t="s">
        <v>1643</v>
      </c>
      <c r="B45" s="1160">
        <v>59295</v>
      </c>
      <c r="C45" s="1186">
        <f t="shared" si="1"/>
        <v>58702.05</v>
      </c>
      <c r="D45" s="1187">
        <f t="shared" si="3"/>
        <v>57516.15</v>
      </c>
      <c r="E45" s="944"/>
      <c r="F45" s="1159" t="s">
        <v>2472</v>
      </c>
      <c r="G45" s="1160">
        <v>323615</v>
      </c>
      <c r="H45" s="1188">
        <f t="shared" si="2"/>
        <v>320378.85</v>
      </c>
      <c r="I45" s="1187">
        <f t="shared" si="0"/>
        <v>317142.7</v>
      </c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6"/>
      <c r="AI45" s="946"/>
      <c r="AJ45" s="946"/>
      <c r="AK45" s="946"/>
      <c r="AL45" s="946"/>
      <c r="AM45" s="946"/>
      <c r="AN45" s="946"/>
      <c r="AO45" s="946"/>
      <c r="AP45" s="946"/>
      <c r="AQ45" s="946"/>
      <c r="AR45" s="946"/>
      <c r="AS45" s="946"/>
      <c r="AT45" s="946"/>
      <c r="AU45" s="946"/>
      <c r="AV45" s="946"/>
      <c r="AW45" s="946"/>
      <c r="AX45" s="946"/>
      <c r="AY45" s="946"/>
      <c r="AZ45" s="946"/>
      <c r="BA45" s="946"/>
      <c r="BB45" s="946"/>
      <c r="BC45" s="946"/>
      <c r="BD45" s="946"/>
      <c r="BE45" s="946"/>
      <c r="BF45" s="946"/>
      <c r="BG45" s="946"/>
      <c r="BH45" s="946"/>
      <c r="BI45" s="946"/>
      <c r="BJ45" s="946"/>
      <c r="BK45" s="946"/>
      <c r="BL45" s="946"/>
      <c r="BM45" s="946"/>
      <c r="BN45" s="946"/>
      <c r="BO45" s="946"/>
      <c r="BP45" s="946"/>
      <c r="BQ45" s="946"/>
      <c r="BR45" s="946"/>
      <c r="BS45" s="946"/>
      <c r="BT45" s="946"/>
      <c r="BU45" s="946"/>
      <c r="BV45" s="946"/>
      <c r="BW45" s="946"/>
      <c r="BX45" s="946"/>
      <c r="BY45" s="946"/>
      <c r="BZ45" s="946"/>
      <c r="CA45" s="946"/>
      <c r="CB45" s="946"/>
      <c r="CC45" s="946"/>
      <c r="CD45" s="946"/>
      <c r="CE45" s="946"/>
      <c r="CF45" s="946"/>
      <c r="CG45" s="946"/>
      <c r="CH45" s="946"/>
      <c r="CI45" s="946"/>
      <c r="CJ45" s="946"/>
    </row>
    <row r="46" spans="1:88" s="949" customFormat="1" ht="17.25" customHeight="1">
      <c r="A46" s="1159" t="s">
        <v>1644</v>
      </c>
      <c r="B46" s="1160">
        <v>60770</v>
      </c>
      <c r="C46" s="1186">
        <f t="shared" si="1"/>
        <v>60162.3</v>
      </c>
      <c r="D46" s="1187">
        <f t="shared" si="3"/>
        <v>58946.9</v>
      </c>
      <c r="E46" s="944"/>
      <c r="F46" s="1159" t="s">
        <v>2473</v>
      </c>
      <c r="G46" s="1160">
        <v>149093</v>
      </c>
      <c r="H46" s="1188">
        <f t="shared" si="2"/>
        <v>147602.07</v>
      </c>
      <c r="I46" s="1187">
        <f t="shared" si="0"/>
        <v>146111.14</v>
      </c>
      <c r="J46" s="946"/>
      <c r="K46" s="946"/>
      <c r="L46" s="946"/>
      <c r="M46" s="946"/>
      <c r="N46" s="946"/>
      <c r="O46" s="946"/>
      <c r="P46" s="946"/>
      <c r="Q46" s="946"/>
      <c r="R46" s="946"/>
      <c r="S46" s="946"/>
      <c r="T46" s="946"/>
      <c r="U46" s="946"/>
      <c r="V46" s="946"/>
      <c r="W46" s="946"/>
      <c r="X46" s="946"/>
      <c r="Y46" s="946"/>
      <c r="Z46" s="946"/>
      <c r="AA46" s="946"/>
      <c r="AB46" s="946"/>
      <c r="AC46" s="946"/>
      <c r="AD46" s="946"/>
      <c r="AE46" s="946"/>
      <c r="AF46" s="946"/>
      <c r="AG46" s="946"/>
      <c r="AH46" s="946"/>
      <c r="AI46" s="946"/>
      <c r="AJ46" s="946"/>
      <c r="AK46" s="946"/>
      <c r="AL46" s="946"/>
      <c r="AM46" s="946"/>
      <c r="AN46" s="946"/>
      <c r="AO46" s="946"/>
      <c r="AP46" s="946"/>
      <c r="AQ46" s="946"/>
      <c r="AR46" s="946"/>
      <c r="AS46" s="946"/>
      <c r="AT46" s="946"/>
      <c r="AU46" s="946"/>
      <c r="AV46" s="946"/>
      <c r="AW46" s="946"/>
      <c r="AX46" s="946"/>
      <c r="AY46" s="946"/>
      <c r="AZ46" s="946"/>
      <c r="BA46" s="946"/>
      <c r="BB46" s="946"/>
      <c r="BC46" s="946"/>
      <c r="BD46" s="946"/>
      <c r="BE46" s="946"/>
      <c r="BF46" s="946"/>
      <c r="BG46" s="946"/>
      <c r="BH46" s="946"/>
      <c r="BI46" s="946"/>
      <c r="BJ46" s="946"/>
      <c r="BK46" s="946"/>
      <c r="BL46" s="946"/>
      <c r="BM46" s="946"/>
      <c r="BN46" s="946"/>
      <c r="BO46" s="946"/>
      <c r="BP46" s="946"/>
      <c r="BQ46" s="946"/>
      <c r="BR46" s="946"/>
      <c r="BS46" s="946"/>
      <c r="BT46" s="946"/>
      <c r="BU46" s="946"/>
      <c r="BV46" s="946"/>
      <c r="BW46" s="946"/>
      <c r="BX46" s="946"/>
      <c r="BY46" s="946"/>
      <c r="BZ46" s="946"/>
      <c r="CA46" s="946"/>
      <c r="CB46" s="946"/>
      <c r="CC46" s="946"/>
      <c r="CD46" s="946"/>
      <c r="CE46" s="946"/>
      <c r="CF46" s="946"/>
      <c r="CG46" s="946"/>
      <c r="CH46" s="946"/>
      <c r="CI46" s="946"/>
      <c r="CJ46" s="946"/>
    </row>
    <row r="47" spans="1:88" s="949" customFormat="1" ht="17.25" customHeight="1">
      <c r="A47" s="1159" t="s">
        <v>1646</v>
      </c>
      <c r="B47" s="1160">
        <v>62127</v>
      </c>
      <c r="C47" s="1186">
        <f t="shared" si="1"/>
        <v>61505.73</v>
      </c>
      <c r="D47" s="1187">
        <f t="shared" si="3"/>
        <v>60263.19</v>
      </c>
      <c r="E47" s="944"/>
      <c r="F47" s="1159" t="s">
        <v>1645</v>
      </c>
      <c r="G47" s="1160">
        <v>153164</v>
      </c>
      <c r="H47" s="1188">
        <f t="shared" si="2"/>
        <v>151632.36</v>
      </c>
      <c r="I47" s="1187">
        <f t="shared" si="0"/>
        <v>150100.72</v>
      </c>
      <c r="J47" s="946"/>
      <c r="K47" s="946"/>
      <c r="L47" s="946"/>
      <c r="M47" s="946"/>
      <c r="N47" s="946"/>
      <c r="O47" s="946"/>
      <c r="P47" s="946"/>
      <c r="Q47" s="946"/>
      <c r="R47" s="946"/>
      <c r="S47" s="946"/>
      <c r="T47" s="946"/>
      <c r="U47" s="946"/>
      <c r="V47" s="946"/>
      <c r="W47" s="946"/>
      <c r="X47" s="946"/>
      <c r="Y47" s="946"/>
      <c r="Z47" s="946"/>
      <c r="AA47" s="946"/>
      <c r="AB47" s="946"/>
      <c r="AC47" s="946"/>
      <c r="AD47" s="946"/>
      <c r="AE47" s="946"/>
      <c r="AF47" s="946"/>
      <c r="AG47" s="946"/>
      <c r="AH47" s="946"/>
      <c r="AI47" s="946"/>
      <c r="AJ47" s="946"/>
      <c r="AK47" s="946"/>
      <c r="AL47" s="946"/>
      <c r="AM47" s="946"/>
      <c r="AN47" s="946"/>
      <c r="AO47" s="946"/>
      <c r="AP47" s="946"/>
      <c r="AQ47" s="946"/>
      <c r="AR47" s="946"/>
      <c r="AS47" s="946"/>
      <c r="AT47" s="946"/>
      <c r="AU47" s="946"/>
      <c r="AV47" s="946"/>
      <c r="AW47" s="946"/>
      <c r="AX47" s="946"/>
      <c r="AY47" s="946"/>
      <c r="AZ47" s="946"/>
      <c r="BA47" s="946"/>
      <c r="BB47" s="946"/>
      <c r="BC47" s="946"/>
      <c r="BD47" s="946"/>
      <c r="BE47" s="946"/>
      <c r="BF47" s="946"/>
      <c r="BG47" s="946"/>
      <c r="BH47" s="946"/>
      <c r="BI47" s="946"/>
      <c r="BJ47" s="946"/>
      <c r="BK47" s="946"/>
      <c r="BL47" s="946"/>
      <c r="BM47" s="946"/>
      <c r="BN47" s="946"/>
      <c r="BO47" s="946"/>
      <c r="BP47" s="946"/>
      <c r="BQ47" s="946"/>
      <c r="BR47" s="946"/>
      <c r="BS47" s="946"/>
      <c r="BT47" s="946"/>
      <c r="BU47" s="946"/>
      <c r="BV47" s="946"/>
      <c r="BW47" s="946"/>
      <c r="BX47" s="946"/>
      <c r="BY47" s="946"/>
      <c r="BZ47" s="946"/>
      <c r="CA47" s="946"/>
      <c r="CB47" s="946"/>
      <c r="CC47" s="946"/>
      <c r="CD47" s="946"/>
      <c r="CE47" s="946"/>
      <c r="CF47" s="946"/>
      <c r="CG47" s="946"/>
      <c r="CH47" s="946"/>
      <c r="CI47" s="946"/>
      <c r="CJ47" s="946"/>
    </row>
    <row r="48" spans="1:88" s="949" customFormat="1" ht="17.25" customHeight="1">
      <c r="A48" s="1159" t="s">
        <v>636</v>
      </c>
      <c r="B48" s="1160">
        <v>66434</v>
      </c>
      <c r="C48" s="1186">
        <f t="shared" si="1"/>
        <v>65769.66</v>
      </c>
      <c r="D48" s="1187">
        <f t="shared" si="3"/>
        <v>64440.98</v>
      </c>
      <c r="E48" s="944"/>
      <c r="F48" s="1159" t="s">
        <v>667</v>
      </c>
      <c r="G48" s="1160">
        <v>161601</v>
      </c>
      <c r="H48" s="1188">
        <f t="shared" si="2"/>
        <v>159984.99</v>
      </c>
      <c r="I48" s="1187">
        <f t="shared" si="0"/>
        <v>158368.98</v>
      </c>
      <c r="J48" s="946"/>
      <c r="K48" s="946"/>
      <c r="L48" s="946"/>
      <c r="M48" s="946"/>
      <c r="N48" s="946"/>
      <c r="O48" s="946"/>
      <c r="P48" s="946"/>
      <c r="Q48" s="946"/>
      <c r="R48" s="946"/>
      <c r="S48" s="946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946"/>
      <c r="AE48" s="946"/>
      <c r="AF48" s="946"/>
      <c r="AG48" s="946"/>
      <c r="AH48" s="946"/>
      <c r="AI48" s="946"/>
      <c r="AJ48" s="946"/>
      <c r="AK48" s="946"/>
      <c r="AL48" s="946"/>
      <c r="AM48" s="946"/>
      <c r="AN48" s="946"/>
      <c r="AO48" s="946"/>
      <c r="AP48" s="946"/>
      <c r="AQ48" s="946"/>
      <c r="AR48" s="946"/>
      <c r="AS48" s="946"/>
      <c r="AT48" s="946"/>
      <c r="AU48" s="946"/>
      <c r="AV48" s="946"/>
      <c r="AW48" s="946"/>
      <c r="AX48" s="946"/>
      <c r="AY48" s="946"/>
      <c r="AZ48" s="946"/>
      <c r="BA48" s="946"/>
      <c r="BB48" s="946"/>
      <c r="BC48" s="946"/>
      <c r="BD48" s="946"/>
      <c r="BE48" s="946"/>
      <c r="BF48" s="946"/>
      <c r="BG48" s="946"/>
      <c r="BH48" s="946"/>
      <c r="BI48" s="946"/>
      <c r="BJ48" s="946"/>
      <c r="BK48" s="946"/>
      <c r="BL48" s="946"/>
      <c r="BM48" s="946"/>
      <c r="BN48" s="946"/>
      <c r="BO48" s="946"/>
      <c r="BP48" s="946"/>
      <c r="BQ48" s="946"/>
      <c r="BR48" s="946"/>
      <c r="BS48" s="946"/>
      <c r="BT48" s="946"/>
      <c r="BU48" s="946"/>
      <c r="BV48" s="946"/>
      <c r="BW48" s="946"/>
      <c r="BX48" s="946"/>
      <c r="BY48" s="946"/>
      <c r="BZ48" s="946"/>
      <c r="CA48" s="946"/>
      <c r="CB48" s="946"/>
      <c r="CC48" s="946"/>
      <c r="CD48" s="946"/>
      <c r="CE48" s="946"/>
      <c r="CF48" s="946"/>
      <c r="CG48" s="946"/>
      <c r="CH48" s="946"/>
      <c r="CI48" s="946"/>
      <c r="CJ48" s="946"/>
    </row>
    <row r="49" spans="1:88" s="949" customFormat="1" ht="17.25" customHeight="1">
      <c r="A49" s="1159" t="s">
        <v>1647</v>
      </c>
      <c r="B49" s="1160">
        <v>67496</v>
      </c>
      <c r="C49" s="1186">
        <f t="shared" si="1"/>
        <v>66821.04</v>
      </c>
      <c r="D49" s="1187">
        <f t="shared" si="3"/>
        <v>65471.12</v>
      </c>
      <c r="E49" s="944"/>
      <c r="F49" s="1159" t="s">
        <v>668</v>
      </c>
      <c r="G49" s="1160">
        <v>196588</v>
      </c>
      <c r="H49" s="1188">
        <f t="shared" si="2"/>
        <v>194622.12</v>
      </c>
      <c r="I49" s="1187">
        <f t="shared" si="0"/>
        <v>192656.24</v>
      </c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946"/>
      <c r="AM49" s="946"/>
      <c r="AN49" s="946"/>
      <c r="AO49" s="946"/>
      <c r="AP49" s="946"/>
      <c r="AQ49" s="946"/>
      <c r="AR49" s="946"/>
      <c r="AS49" s="946"/>
      <c r="AT49" s="946"/>
      <c r="AU49" s="946"/>
      <c r="AV49" s="946"/>
      <c r="AW49" s="946"/>
      <c r="AX49" s="946"/>
      <c r="AY49" s="946"/>
      <c r="AZ49" s="946"/>
      <c r="BA49" s="946"/>
      <c r="BB49" s="946"/>
      <c r="BC49" s="946"/>
      <c r="BD49" s="946"/>
      <c r="BE49" s="946"/>
      <c r="BF49" s="946"/>
      <c r="BG49" s="946"/>
      <c r="BH49" s="946"/>
      <c r="BI49" s="946"/>
      <c r="BJ49" s="946"/>
      <c r="BK49" s="946"/>
      <c r="BL49" s="946"/>
      <c r="BM49" s="946"/>
      <c r="BN49" s="946"/>
      <c r="BO49" s="946"/>
      <c r="BP49" s="946"/>
      <c r="BQ49" s="946"/>
      <c r="BR49" s="946"/>
      <c r="BS49" s="946"/>
      <c r="BT49" s="946"/>
      <c r="BU49" s="946"/>
      <c r="BV49" s="946"/>
      <c r="BW49" s="946"/>
      <c r="BX49" s="946"/>
      <c r="BY49" s="946"/>
      <c r="BZ49" s="946"/>
      <c r="CA49" s="946"/>
      <c r="CB49" s="946"/>
      <c r="CC49" s="946"/>
      <c r="CD49" s="946"/>
      <c r="CE49" s="946"/>
      <c r="CF49" s="946"/>
      <c r="CG49" s="946"/>
      <c r="CH49" s="946"/>
      <c r="CI49" s="946"/>
      <c r="CJ49" s="946"/>
    </row>
    <row r="50" spans="1:88" s="949" customFormat="1" ht="17.25" customHeight="1">
      <c r="A50" s="1159" t="s">
        <v>2474</v>
      </c>
      <c r="B50" s="1160">
        <v>74694</v>
      </c>
      <c r="C50" s="1186">
        <f t="shared" si="1"/>
        <v>73947.06</v>
      </c>
      <c r="D50" s="1187">
        <f t="shared" si="3"/>
        <v>72453.18</v>
      </c>
      <c r="E50" s="944"/>
      <c r="F50" s="1159" t="s">
        <v>1648</v>
      </c>
      <c r="G50" s="1160">
        <v>212282</v>
      </c>
      <c r="H50" s="1188">
        <f t="shared" si="2"/>
        <v>210159.18</v>
      </c>
      <c r="I50" s="1187">
        <f t="shared" si="0"/>
        <v>208036.36</v>
      </c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46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946"/>
      <c r="AM50" s="946"/>
      <c r="AN50" s="946"/>
      <c r="AO50" s="946"/>
      <c r="AP50" s="946"/>
      <c r="AQ50" s="946"/>
      <c r="AR50" s="946"/>
      <c r="AS50" s="946"/>
      <c r="AT50" s="946"/>
      <c r="AU50" s="946"/>
      <c r="AV50" s="946"/>
      <c r="AW50" s="946"/>
      <c r="AX50" s="946"/>
      <c r="AY50" s="946"/>
      <c r="AZ50" s="946"/>
      <c r="BA50" s="946"/>
      <c r="BB50" s="946"/>
      <c r="BC50" s="946"/>
      <c r="BD50" s="946"/>
      <c r="BE50" s="946"/>
      <c r="BF50" s="946"/>
      <c r="BG50" s="946"/>
      <c r="BH50" s="946"/>
      <c r="BI50" s="946"/>
      <c r="BJ50" s="946"/>
      <c r="BK50" s="946"/>
      <c r="BL50" s="946"/>
      <c r="BM50" s="946"/>
      <c r="BN50" s="946"/>
      <c r="BO50" s="946"/>
      <c r="BP50" s="946"/>
      <c r="BQ50" s="946"/>
      <c r="BR50" s="946"/>
      <c r="BS50" s="946"/>
      <c r="BT50" s="946"/>
      <c r="BU50" s="946"/>
      <c r="BV50" s="946"/>
      <c r="BW50" s="946"/>
      <c r="BX50" s="946"/>
      <c r="BY50" s="946"/>
      <c r="BZ50" s="946"/>
      <c r="CA50" s="946"/>
      <c r="CB50" s="946"/>
      <c r="CC50" s="946"/>
      <c r="CD50" s="946"/>
      <c r="CE50" s="946"/>
      <c r="CF50" s="946"/>
      <c r="CG50" s="946"/>
      <c r="CH50" s="946"/>
      <c r="CI50" s="946"/>
      <c r="CJ50" s="946"/>
    </row>
    <row r="51" spans="1:88" s="949" customFormat="1" ht="17.25" customHeight="1">
      <c r="A51" s="1159" t="s">
        <v>1649</v>
      </c>
      <c r="B51" s="1160">
        <v>62068</v>
      </c>
      <c r="C51" s="1186">
        <f t="shared" si="1"/>
        <v>61447.32</v>
      </c>
      <c r="D51" s="1187">
        <f t="shared" si="3"/>
        <v>60205.96</v>
      </c>
      <c r="E51" s="944"/>
      <c r="F51" s="1159" t="s">
        <v>2475</v>
      </c>
      <c r="G51" s="1160">
        <v>260839</v>
      </c>
      <c r="H51" s="1188">
        <f t="shared" si="2"/>
        <v>258230.61</v>
      </c>
      <c r="I51" s="1187">
        <f t="shared" si="0"/>
        <v>255622.22</v>
      </c>
      <c r="J51" s="946"/>
      <c r="K51" s="946"/>
      <c r="L51" s="946"/>
      <c r="M51" s="946"/>
      <c r="N51" s="946"/>
      <c r="O51" s="946"/>
      <c r="P51" s="946"/>
      <c r="Q51" s="946"/>
      <c r="R51" s="946"/>
      <c r="S51" s="946"/>
      <c r="T51" s="946"/>
      <c r="U51" s="946"/>
      <c r="V51" s="946"/>
      <c r="W51" s="946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946"/>
      <c r="AM51" s="946"/>
      <c r="AN51" s="946"/>
      <c r="AO51" s="946"/>
      <c r="AP51" s="946"/>
      <c r="AQ51" s="946"/>
      <c r="AR51" s="946"/>
      <c r="AS51" s="946"/>
      <c r="AT51" s="946"/>
      <c r="AU51" s="946"/>
      <c r="AV51" s="946"/>
      <c r="AW51" s="946"/>
      <c r="AX51" s="946"/>
      <c r="AY51" s="946"/>
      <c r="AZ51" s="946"/>
      <c r="BA51" s="946"/>
      <c r="BB51" s="946"/>
      <c r="BC51" s="946"/>
      <c r="BD51" s="946"/>
      <c r="BE51" s="946"/>
      <c r="BF51" s="946"/>
      <c r="BG51" s="946"/>
      <c r="BH51" s="946"/>
      <c r="BI51" s="946"/>
      <c r="BJ51" s="946"/>
      <c r="BK51" s="946"/>
      <c r="BL51" s="946"/>
      <c r="BM51" s="946"/>
      <c r="BN51" s="946"/>
      <c r="BO51" s="946"/>
      <c r="BP51" s="946"/>
      <c r="BQ51" s="946"/>
      <c r="BR51" s="946"/>
      <c r="BS51" s="946"/>
      <c r="BT51" s="946"/>
      <c r="BU51" s="946"/>
      <c r="BV51" s="946"/>
      <c r="BW51" s="946"/>
      <c r="BX51" s="946"/>
      <c r="BY51" s="946"/>
      <c r="BZ51" s="946"/>
      <c r="CA51" s="946"/>
      <c r="CB51" s="946"/>
      <c r="CC51" s="946"/>
      <c r="CD51" s="946"/>
      <c r="CE51" s="946"/>
      <c r="CF51" s="946"/>
      <c r="CG51" s="946"/>
      <c r="CH51" s="946"/>
      <c r="CI51" s="946"/>
      <c r="CJ51" s="946"/>
    </row>
    <row r="52" spans="1:88" s="949" customFormat="1" ht="17.25" customHeight="1">
      <c r="A52" s="1159" t="s">
        <v>637</v>
      </c>
      <c r="B52" s="1160">
        <v>64900</v>
      </c>
      <c r="C52" s="1186">
        <f t="shared" si="1"/>
        <v>64251</v>
      </c>
      <c r="D52" s="1187">
        <f t="shared" si="3"/>
        <v>62953</v>
      </c>
      <c r="E52" s="944"/>
      <c r="F52" s="1159" t="s">
        <v>2476</v>
      </c>
      <c r="G52" s="1160">
        <v>306446</v>
      </c>
      <c r="H52" s="1188">
        <f t="shared" si="2"/>
        <v>303381.54</v>
      </c>
      <c r="I52" s="1187">
        <f t="shared" si="0"/>
        <v>300317.08</v>
      </c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6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946"/>
      <c r="AM52" s="946"/>
      <c r="AN52" s="946"/>
      <c r="AO52" s="946"/>
      <c r="AP52" s="946"/>
      <c r="AQ52" s="946"/>
      <c r="AR52" s="946"/>
      <c r="AS52" s="946"/>
      <c r="AT52" s="946"/>
      <c r="AU52" s="946"/>
      <c r="AV52" s="946"/>
      <c r="AW52" s="946"/>
      <c r="AX52" s="946"/>
      <c r="AY52" s="946"/>
      <c r="AZ52" s="946"/>
      <c r="BA52" s="946"/>
      <c r="BB52" s="946"/>
      <c r="BC52" s="946"/>
      <c r="BD52" s="946"/>
      <c r="BE52" s="946"/>
      <c r="BF52" s="946"/>
      <c r="BG52" s="946"/>
      <c r="BH52" s="946"/>
      <c r="BI52" s="946"/>
      <c r="BJ52" s="946"/>
      <c r="BK52" s="946"/>
      <c r="BL52" s="946"/>
      <c r="BM52" s="946"/>
      <c r="BN52" s="946"/>
      <c r="BO52" s="946"/>
      <c r="BP52" s="946"/>
      <c r="BQ52" s="946"/>
      <c r="BR52" s="946"/>
      <c r="BS52" s="946"/>
      <c r="BT52" s="946"/>
      <c r="BU52" s="946"/>
      <c r="BV52" s="946"/>
      <c r="BW52" s="946"/>
      <c r="BX52" s="946"/>
      <c r="BY52" s="946"/>
      <c r="BZ52" s="946"/>
      <c r="CA52" s="946"/>
      <c r="CB52" s="946"/>
      <c r="CC52" s="946"/>
      <c r="CD52" s="946"/>
      <c r="CE52" s="946"/>
      <c r="CF52" s="946"/>
      <c r="CG52" s="946"/>
      <c r="CH52" s="946"/>
      <c r="CI52" s="946"/>
      <c r="CJ52" s="946"/>
    </row>
    <row r="53" spans="1:88" s="949" customFormat="1" ht="17.25" customHeight="1">
      <c r="A53" s="1159" t="s">
        <v>638</v>
      </c>
      <c r="B53" s="1160">
        <v>79532</v>
      </c>
      <c r="C53" s="1186">
        <f t="shared" si="1"/>
        <v>78736.68</v>
      </c>
      <c r="D53" s="1187">
        <f t="shared" si="3"/>
        <v>77146.04</v>
      </c>
      <c r="E53" s="944"/>
      <c r="F53" s="1159" t="s">
        <v>1090</v>
      </c>
      <c r="G53" s="1160">
        <v>170156</v>
      </c>
      <c r="H53" s="1188">
        <f t="shared" si="2"/>
        <v>168454.44</v>
      </c>
      <c r="I53" s="1187">
        <f t="shared" si="0"/>
        <v>166752.88</v>
      </c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6"/>
      <c r="X53" s="946"/>
      <c r="Y53" s="946"/>
      <c r="Z53" s="946"/>
      <c r="AA53" s="946"/>
      <c r="AB53" s="946"/>
      <c r="AC53" s="946"/>
      <c r="AD53" s="946"/>
      <c r="AE53" s="946"/>
      <c r="AF53" s="946"/>
      <c r="AG53" s="946"/>
      <c r="AH53" s="946"/>
      <c r="AI53" s="946"/>
      <c r="AJ53" s="946"/>
      <c r="AK53" s="946"/>
      <c r="AL53" s="946"/>
      <c r="AM53" s="946"/>
      <c r="AN53" s="946"/>
      <c r="AO53" s="946"/>
      <c r="AP53" s="946"/>
      <c r="AQ53" s="946"/>
      <c r="AR53" s="946"/>
      <c r="AS53" s="946"/>
      <c r="AT53" s="946"/>
      <c r="AU53" s="946"/>
      <c r="AV53" s="946"/>
      <c r="AW53" s="946"/>
      <c r="AX53" s="946"/>
      <c r="AY53" s="946"/>
      <c r="AZ53" s="946"/>
      <c r="BA53" s="946"/>
      <c r="BB53" s="946"/>
      <c r="BC53" s="946"/>
      <c r="BD53" s="946"/>
      <c r="BE53" s="946"/>
      <c r="BF53" s="946"/>
      <c r="BG53" s="946"/>
      <c r="BH53" s="946"/>
      <c r="BI53" s="946"/>
      <c r="BJ53" s="946"/>
      <c r="BK53" s="946"/>
      <c r="BL53" s="946"/>
      <c r="BM53" s="946"/>
      <c r="BN53" s="946"/>
      <c r="BO53" s="946"/>
      <c r="BP53" s="946"/>
      <c r="BQ53" s="946"/>
      <c r="BR53" s="946"/>
      <c r="BS53" s="946"/>
      <c r="BT53" s="946"/>
      <c r="BU53" s="946"/>
      <c r="BV53" s="946"/>
      <c r="BW53" s="946"/>
      <c r="BX53" s="946"/>
      <c r="BY53" s="946"/>
      <c r="BZ53" s="946"/>
      <c r="CA53" s="946"/>
      <c r="CB53" s="946"/>
      <c r="CC53" s="946"/>
      <c r="CD53" s="946"/>
      <c r="CE53" s="946"/>
      <c r="CF53" s="946"/>
      <c r="CG53" s="946"/>
      <c r="CH53" s="946"/>
      <c r="CI53" s="946"/>
      <c r="CJ53" s="946"/>
    </row>
    <row r="54" spans="1:88" s="949" customFormat="1" ht="17.25" customHeight="1">
      <c r="A54" s="1159" t="s">
        <v>2477</v>
      </c>
      <c r="B54" s="1160">
        <v>90683</v>
      </c>
      <c r="C54" s="1186">
        <f t="shared" si="1"/>
        <v>89776.17</v>
      </c>
      <c r="D54" s="1187">
        <f t="shared" si="3"/>
        <v>87962.51</v>
      </c>
      <c r="E54" s="944"/>
      <c r="F54" s="1159" t="s">
        <v>1650</v>
      </c>
      <c r="G54" s="1160">
        <v>232460</v>
      </c>
      <c r="H54" s="1188">
        <f t="shared" si="2"/>
        <v>230135.4</v>
      </c>
      <c r="I54" s="1187">
        <f t="shared" si="0"/>
        <v>227810.8</v>
      </c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6"/>
      <c r="AC54" s="946"/>
      <c r="AD54" s="946"/>
      <c r="AE54" s="946"/>
      <c r="AF54" s="946"/>
      <c r="AG54" s="946"/>
      <c r="AH54" s="946"/>
      <c r="AI54" s="946"/>
      <c r="AJ54" s="946"/>
      <c r="AK54" s="946"/>
      <c r="AL54" s="946"/>
      <c r="AM54" s="946"/>
      <c r="AN54" s="946"/>
      <c r="AO54" s="946"/>
      <c r="AP54" s="946"/>
      <c r="AQ54" s="946"/>
      <c r="AR54" s="946"/>
      <c r="AS54" s="946"/>
      <c r="AT54" s="946"/>
      <c r="AU54" s="946"/>
      <c r="AV54" s="946"/>
      <c r="AW54" s="946"/>
      <c r="AX54" s="946"/>
      <c r="AY54" s="946"/>
      <c r="AZ54" s="946"/>
      <c r="BA54" s="946"/>
      <c r="BB54" s="946"/>
      <c r="BC54" s="946"/>
      <c r="BD54" s="946"/>
      <c r="BE54" s="946"/>
      <c r="BF54" s="946"/>
      <c r="BG54" s="946"/>
      <c r="BH54" s="946"/>
      <c r="BI54" s="946"/>
      <c r="BJ54" s="946"/>
      <c r="BK54" s="946"/>
      <c r="BL54" s="946"/>
      <c r="BM54" s="946"/>
      <c r="BN54" s="946"/>
      <c r="BO54" s="946"/>
      <c r="BP54" s="946"/>
      <c r="BQ54" s="946"/>
      <c r="BR54" s="946"/>
      <c r="BS54" s="946"/>
      <c r="BT54" s="946"/>
      <c r="BU54" s="946"/>
      <c r="BV54" s="946"/>
      <c r="BW54" s="946"/>
      <c r="BX54" s="946"/>
      <c r="BY54" s="946"/>
      <c r="BZ54" s="946"/>
      <c r="CA54" s="946"/>
      <c r="CB54" s="946"/>
      <c r="CC54" s="946"/>
      <c r="CD54" s="946"/>
      <c r="CE54" s="946"/>
      <c r="CF54" s="946"/>
      <c r="CG54" s="946"/>
      <c r="CH54" s="946"/>
      <c r="CI54" s="946"/>
      <c r="CJ54" s="946"/>
    </row>
    <row r="55" spans="1:88" s="949" customFormat="1" ht="17.25" customHeight="1">
      <c r="A55" s="1159" t="s">
        <v>2478</v>
      </c>
      <c r="B55" s="1160">
        <v>103722</v>
      </c>
      <c r="C55" s="1186">
        <f t="shared" si="1"/>
        <v>102684.78</v>
      </c>
      <c r="D55" s="1187">
        <f t="shared" si="3"/>
        <v>100610.34</v>
      </c>
      <c r="E55" s="944"/>
      <c r="F55" s="1159" t="s">
        <v>1651</v>
      </c>
      <c r="G55" s="1160">
        <v>311225</v>
      </c>
      <c r="H55" s="1188">
        <f t="shared" si="2"/>
        <v>308112.75</v>
      </c>
      <c r="I55" s="1187">
        <f t="shared" si="0"/>
        <v>305000.5</v>
      </c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6"/>
      <c r="X55" s="946"/>
      <c r="Y55" s="946"/>
      <c r="Z55" s="946"/>
      <c r="AA55" s="946"/>
      <c r="AB55" s="946"/>
      <c r="AC55" s="946"/>
      <c r="AD55" s="946"/>
      <c r="AE55" s="946"/>
      <c r="AF55" s="946"/>
      <c r="AG55" s="946"/>
      <c r="AH55" s="946"/>
      <c r="AI55" s="946"/>
      <c r="AJ55" s="946"/>
      <c r="AK55" s="946"/>
      <c r="AL55" s="946"/>
      <c r="AM55" s="946"/>
      <c r="AN55" s="946"/>
      <c r="AO55" s="946"/>
      <c r="AP55" s="946"/>
      <c r="AQ55" s="946"/>
      <c r="AR55" s="946"/>
      <c r="AS55" s="946"/>
      <c r="AT55" s="946"/>
      <c r="AU55" s="946"/>
      <c r="AV55" s="946"/>
      <c r="AW55" s="946"/>
      <c r="AX55" s="946"/>
      <c r="AY55" s="946"/>
      <c r="AZ55" s="946"/>
      <c r="BA55" s="946"/>
      <c r="BB55" s="946"/>
      <c r="BC55" s="946"/>
      <c r="BD55" s="946"/>
      <c r="BE55" s="946"/>
      <c r="BF55" s="946"/>
      <c r="BG55" s="946"/>
      <c r="BH55" s="946"/>
      <c r="BI55" s="946"/>
      <c r="BJ55" s="946"/>
      <c r="BK55" s="946"/>
      <c r="BL55" s="946"/>
      <c r="BM55" s="946"/>
      <c r="BN55" s="946"/>
      <c r="BO55" s="946"/>
      <c r="BP55" s="946"/>
      <c r="BQ55" s="946"/>
      <c r="BR55" s="946"/>
      <c r="BS55" s="946"/>
      <c r="BT55" s="946"/>
      <c r="BU55" s="946"/>
      <c r="BV55" s="946"/>
      <c r="BW55" s="946"/>
      <c r="BX55" s="946"/>
      <c r="BY55" s="946"/>
      <c r="BZ55" s="946"/>
      <c r="CA55" s="946"/>
      <c r="CB55" s="946"/>
      <c r="CC55" s="946"/>
      <c r="CD55" s="946"/>
      <c r="CE55" s="946"/>
      <c r="CF55" s="946"/>
      <c r="CG55" s="946"/>
      <c r="CH55" s="946"/>
      <c r="CI55" s="946"/>
      <c r="CJ55" s="946"/>
    </row>
    <row r="56" spans="1:88" s="949" customFormat="1" ht="17.25" customHeight="1">
      <c r="A56" s="1159" t="s">
        <v>2479</v>
      </c>
      <c r="B56" s="1160">
        <v>119239</v>
      </c>
      <c r="C56" s="1186">
        <f t="shared" si="1"/>
        <v>118046.61</v>
      </c>
      <c r="D56" s="1187">
        <f t="shared" si="3"/>
        <v>115661.83</v>
      </c>
      <c r="E56" s="944"/>
      <c r="F56" s="1159" t="s">
        <v>2480</v>
      </c>
      <c r="G56" s="1160">
        <v>456601</v>
      </c>
      <c r="H56" s="1188">
        <f t="shared" si="2"/>
        <v>452034.99</v>
      </c>
      <c r="I56" s="1187">
        <f t="shared" si="0"/>
        <v>447468.98</v>
      </c>
      <c r="J56" s="946"/>
      <c r="K56" s="946"/>
      <c r="L56" s="946"/>
      <c r="M56" s="946"/>
      <c r="N56" s="946"/>
      <c r="O56" s="946"/>
      <c r="P56" s="946"/>
      <c r="Q56" s="946"/>
      <c r="R56" s="946"/>
      <c r="S56" s="946"/>
      <c r="T56" s="946"/>
      <c r="U56" s="946"/>
      <c r="V56" s="946"/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946"/>
      <c r="AI56" s="946"/>
      <c r="AJ56" s="946"/>
      <c r="AK56" s="946"/>
      <c r="AL56" s="946"/>
      <c r="AM56" s="946"/>
      <c r="AN56" s="946"/>
      <c r="AO56" s="946"/>
      <c r="AP56" s="946"/>
      <c r="AQ56" s="946"/>
      <c r="AR56" s="946"/>
      <c r="AS56" s="946"/>
      <c r="AT56" s="946"/>
      <c r="AU56" s="946"/>
      <c r="AV56" s="946"/>
      <c r="AW56" s="946"/>
      <c r="AX56" s="946"/>
      <c r="AY56" s="946"/>
      <c r="AZ56" s="946"/>
      <c r="BA56" s="946"/>
      <c r="BB56" s="946"/>
      <c r="BC56" s="946"/>
      <c r="BD56" s="946"/>
      <c r="BE56" s="946"/>
      <c r="BF56" s="946"/>
      <c r="BG56" s="946"/>
      <c r="BH56" s="946"/>
      <c r="BI56" s="946"/>
      <c r="BJ56" s="946"/>
      <c r="BK56" s="946"/>
      <c r="BL56" s="946"/>
      <c r="BM56" s="946"/>
      <c r="BN56" s="946"/>
      <c r="BO56" s="946"/>
      <c r="BP56" s="946"/>
      <c r="BQ56" s="946"/>
      <c r="BR56" s="946"/>
      <c r="BS56" s="946"/>
      <c r="BT56" s="946"/>
      <c r="BU56" s="946"/>
      <c r="BV56" s="946"/>
      <c r="BW56" s="946"/>
      <c r="BX56" s="946"/>
      <c r="BY56" s="946"/>
      <c r="BZ56" s="946"/>
      <c r="CA56" s="946"/>
      <c r="CB56" s="946"/>
      <c r="CC56" s="946"/>
      <c r="CD56" s="946"/>
      <c r="CE56" s="946"/>
      <c r="CF56" s="946"/>
      <c r="CG56" s="946"/>
      <c r="CH56" s="946"/>
      <c r="CI56" s="946"/>
      <c r="CJ56" s="946"/>
    </row>
    <row r="57" spans="1:88" s="949" customFormat="1" ht="17.25" customHeight="1">
      <c r="A57" s="1159" t="s">
        <v>639</v>
      </c>
      <c r="B57" s="1160">
        <v>57702</v>
      </c>
      <c r="C57" s="1186">
        <f t="shared" si="1"/>
        <v>57124.98</v>
      </c>
      <c r="D57" s="1187">
        <f t="shared" si="3"/>
        <v>55970.94</v>
      </c>
      <c r="E57" s="944"/>
      <c r="F57" s="1159" t="s">
        <v>1652</v>
      </c>
      <c r="G57" s="1160">
        <v>538198</v>
      </c>
      <c r="H57" s="1188">
        <f t="shared" si="2"/>
        <v>532816.02</v>
      </c>
      <c r="I57" s="1187">
        <f t="shared" si="0"/>
        <v>527434.04</v>
      </c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6"/>
      <c r="AI57" s="946"/>
      <c r="AJ57" s="946"/>
      <c r="AK57" s="946"/>
      <c r="AL57" s="946"/>
      <c r="AM57" s="946"/>
      <c r="AN57" s="946"/>
      <c r="AO57" s="946"/>
      <c r="AP57" s="946"/>
      <c r="AQ57" s="946"/>
      <c r="AR57" s="946"/>
      <c r="AS57" s="946"/>
      <c r="AT57" s="946"/>
      <c r="AU57" s="946"/>
      <c r="AV57" s="946"/>
      <c r="AW57" s="946"/>
      <c r="AX57" s="946"/>
      <c r="AY57" s="946"/>
      <c r="AZ57" s="946"/>
      <c r="BA57" s="946"/>
      <c r="BB57" s="946"/>
      <c r="BC57" s="946"/>
      <c r="BD57" s="946"/>
      <c r="BE57" s="946"/>
      <c r="BF57" s="946"/>
      <c r="BG57" s="946"/>
      <c r="BH57" s="946"/>
      <c r="BI57" s="946"/>
      <c r="BJ57" s="946"/>
      <c r="BK57" s="946"/>
      <c r="BL57" s="946"/>
      <c r="BM57" s="946"/>
      <c r="BN57" s="946"/>
      <c r="BO57" s="946"/>
      <c r="BP57" s="946"/>
      <c r="BQ57" s="946"/>
      <c r="BR57" s="946"/>
      <c r="BS57" s="946"/>
      <c r="BT57" s="946"/>
      <c r="BU57" s="946"/>
      <c r="BV57" s="946"/>
      <c r="BW57" s="946"/>
      <c r="BX57" s="946"/>
      <c r="BY57" s="946"/>
      <c r="BZ57" s="946"/>
      <c r="CA57" s="946"/>
      <c r="CB57" s="946"/>
      <c r="CC57" s="946"/>
      <c r="CD57" s="946"/>
      <c r="CE57" s="946"/>
      <c r="CF57" s="946"/>
      <c r="CG57" s="946"/>
      <c r="CH57" s="946"/>
      <c r="CI57" s="946"/>
      <c r="CJ57" s="946"/>
    </row>
    <row r="58" spans="1:88" s="949" customFormat="1" ht="17.25" customHeight="1">
      <c r="A58" s="1159" t="s">
        <v>640</v>
      </c>
      <c r="B58" s="1160">
        <v>59649</v>
      </c>
      <c r="C58" s="1186">
        <f t="shared" si="1"/>
        <v>59052.51</v>
      </c>
      <c r="D58" s="1187">
        <f t="shared" si="3"/>
        <v>57859.53</v>
      </c>
      <c r="E58" s="944"/>
      <c r="F58" s="1159" t="s">
        <v>2481</v>
      </c>
      <c r="G58" s="1160">
        <v>171218</v>
      </c>
      <c r="H58" s="1188">
        <f t="shared" si="2"/>
        <v>169505.82</v>
      </c>
      <c r="I58" s="1187">
        <f t="shared" si="0"/>
        <v>167793.64</v>
      </c>
      <c r="J58" s="946"/>
      <c r="K58" s="946"/>
      <c r="L58" s="946"/>
      <c r="M58" s="946"/>
      <c r="N58" s="946"/>
      <c r="O58" s="946"/>
      <c r="P58" s="946"/>
      <c r="Q58" s="946"/>
      <c r="R58" s="946"/>
      <c r="S58" s="946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6"/>
      <c r="AF58" s="946"/>
      <c r="AG58" s="946"/>
      <c r="AH58" s="946"/>
      <c r="AI58" s="946"/>
      <c r="AJ58" s="946"/>
      <c r="AK58" s="946"/>
      <c r="AL58" s="946"/>
      <c r="AM58" s="946"/>
      <c r="AN58" s="946"/>
      <c r="AO58" s="946"/>
      <c r="AP58" s="946"/>
      <c r="AQ58" s="946"/>
      <c r="AR58" s="946"/>
      <c r="AS58" s="946"/>
      <c r="AT58" s="946"/>
      <c r="AU58" s="946"/>
      <c r="AV58" s="946"/>
      <c r="AW58" s="946"/>
      <c r="AX58" s="946"/>
      <c r="AY58" s="946"/>
      <c r="AZ58" s="946"/>
      <c r="BA58" s="946"/>
      <c r="BB58" s="946"/>
      <c r="BC58" s="946"/>
      <c r="BD58" s="946"/>
      <c r="BE58" s="946"/>
      <c r="BF58" s="946"/>
      <c r="BG58" s="946"/>
      <c r="BH58" s="946"/>
      <c r="BI58" s="946"/>
      <c r="BJ58" s="946"/>
      <c r="BK58" s="946"/>
      <c r="BL58" s="946"/>
      <c r="BM58" s="946"/>
      <c r="BN58" s="946"/>
      <c r="BO58" s="946"/>
      <c r="BP58" s="946"/>
      <c r="BQ58" s="946"/>
      <c r="BR58" s="946"/>
      <c r="BS58" s="946"/>
      <c r="BT58" s="946"/>
      <c r="BU58" s="946"/>
      <c r="BV58" s="946"/>
      <c r="BW58" s="946"/>
      <c r="BX58" s="946"/>
      <c r="BY58" s="946"/>
      <c r="BZ58" s="946"/>
      <c r="CA58" s="946"/>
      <c r="CB58" s="946"/>
      <c r="CC58" s="946"/>
      <c r="CD58" s="946"/>
      <c r="CE58" s="946"/>
      <c r="CF58" s="946"/>
      <c r="CG58" s="946"/>
      <c r="CH58" s="946"/>
      <c r="CI58" s="946"/>
      <c r="CJ58" s="946"/>
    </row>
    <row r="59" spans="1:88" s="949" customFormat="1" ht="17.25" customHeight="1">
      <c r="A59" s="1159" t="s">
        <v>641</v>
      </c>
      <c r="B59" s="1160">
        <v>67142</v>
      </c>
      <c r="C59" s="1186">
        <f t="shared" si="1"/>
        <v>66470.58</v>
      </c>
      <c r="D59" s="1187">
        <f t="shared" si="3"/>
        <v>65127.74</v>
      </c>
      <c r="E59" s="944"/>
      <c r="F59" s="1159" t="s">
        <v>2482</v>
      </c>
      <c r="G59" s="1160">
        <v>276120</v>
      </c>
      <c r="H59" s="1188">
        <f t="shared" si="2"/>
        <v>273358.8</v>
      </c>
      <c r="I59" s="1187">
        <f t="shared" si="0"/>
        <v>270597.6</v>
      </c>
      <c r="J59" s="946"/>
      <c r="K59" s="946"/>
      <c r="L59" s="946"/>
      <c r="M59" s="946"/>
      <c r="N59" s="946"/>
      <c r="O59" s="946"/>
      <c r="P59" s="946"/>
      <c r="Q59" s="946"/>
      <c r="R59" s="946"/>
      <c r="S59" s="946"/>
      <c r="T59" s="946"/>
      <c r="U59" s="946"/>
      <c r="V59" s="946"/>
      <c r="W59" s="946"/>
      <c r="X59" s="946"/>
      <c r="Y59" s="946"/>
      <c r="Z59" s="946"/>
      <c r="AA59" s="946"/>
      <c r="AB59" s="946"/>
      <c r="AC59" s="946"/>
      <c r="AD59" s="946"/>
      <c r="AE59" s="946"/>
      <c r="AF59" s="946"/>
      <c r="AG59" s="946"/>
      <c r="AH59" s="946"/>
      <c r="AI59" s="946"/>
      <c r="AJ59" s="946"/>
      <c r="AK59" s="946"/>
      <c r="AL59" s="946"/>
      <c r="AM59" s="946"/>
      <c r="AN59" s="946"/>
      <c r="AO59" s="946"/>
      <c r="AP59" s="946"/>
      <c r="AQ59" s="946"/>
      <c r="AR59" s="946"/>
      <c r="AS59" s="946"/>
      <c r="AT59" s="946"/>
      <c r="AU59" s="946"/>
      <c r="AV59" s="946"/>
      <c r="AW59" s="946"/>
      <c r="AX59" s="946"/>
      <c r="AY59" s="946"/>
      <c r="AZ59" s="946"/>
      <c r="BA59" s="946"/>
      <c r="BB59" s="946"/>
      <c r="BC59" s="946"/>
      <c r="BD59" s="946"/>
      <c r="BE59" s="946"/>
      <c r="BF59" s="946"/>
      <c r="BG59" s="946"/>
      <c r="BH59" s="946"/>
      <c r="BI59" s="946"/>
      <c r="BJ59" s="946"/>
      <c r="BK59" s="946"/>
      <c r="BL59" s="946"/>
      <c r="BM59" s="946"/>
      <c r="BN59" s="946"/>
      <c r="BO59" s="946"/>
      <c r="BP59" s="946"/>
      <c r="BQ59" s="946"/>
      <c r="BR59" s="946"/>
      <c r="BS59" s="946"/>
      <c r="BT59" s="946"/>
      <c r="BU59" s="946"/>
      <c r="BV59" s="946"/>
      <c r="BW59" s="946"/>
      <c r="BX59" s="946"/>
      <c r="BY59" s="946"/>
      <c r="BZ59" s="946"/>
      <c r="CA59" s="946"/>
      <c r="CB59" s="946"/>
      <c r="CC59" s="946"/>
      <c r="CD59" s="946"/>
      <c r="CE59" s="946"/>
      <c r="CF59" s="946"/>
      <c r="CG59" s="946"/>
      <c r="CH59" s="946"/>
      <c r="CI59" s="946"/>
      <c r="CJ59" s="946"/>
    </row>
    <row r="60" spans="1:88" s="949" customFormat="1" ht="17.25" customHeight="1">
      <c r="A60" s="1159" t="s">
        <v>642</v>
      </c>
      <c r="B60" s="1160">
        <v>68086</v>
      </c>
      <c r="C60" s="1186">
        <f t="shared" si="1"/>
        <v>67405.14</v>
      </c>
      <c r="D60" s="1187">
        <f t="shared" si="3"/>
        <v>66043.42</v>
      </c>
      <c r="E60" s="944"/>
      <c r="F60" s="1159" t="s">
        <v>2483</v>
      </c>
      <c r="G60" s="1160">
        <v>374709</v>
      </c>
      <c r="H60" s="1188">
        <f t="shared" si="2"/>
        <v>370961.91</v>
      </c>
      <c r="I60" s="1187">
        <f t="shared" si="0"/>
        <v>367214.82</v>
      </c>
      <c r="J60" s="946"/>
      <c r="K60" s="946"/>
      <c r="L60" s="946"/>
      <c r="M60" s="946"/>
      <c r="N60" s="946"/>
      <c r="O60" s="946"/>
      <c r="P60" s="946"/>
      <c r="Q60" s="946"/>
      <c r="R60" s="946"/>
      <c r="S60" s="946"/>
      <c r="T60" s="946"/>
      <c r="U60" s="946"/>
      <c r="V60" s="946"/>
      <c r="W60" s="946"/>
      <c r="X60" s="946"/>
      <c r="Y60" s="946"/>
      <c r="Z60" s="946"/>
      <c r="AA60" s="946"/>
      <c r="AB60" s="946"/>
      <c r="AC60" s="946"/>
      <c r="AD60" s="946"/>
      <c r="AE60" s="946"/>
      <c r="AF60" s="946"/>
      <c r="AG60" s="946"/>
      <c r="AH60" s="946"/>
      <c r="AI60" s="946"/>
      <c r="AJ60" s="946"/>
      <c r="AK60" s="946"/>
      <c r="AL60" s="946"/>
      <c r="AM60" s="946"/>
      <c r="AN60" s="946"/>
      <c r="AO60" s="946"/>
      <c r="AP60" s="946"/>
      <c r="AQ60" s="946"/>
      <c r="AR60" s="946"/>
      <c r="AS60" s="946"/>
      <c r="AT60" s="946"/>
      <c r="AU60" s="946"/>
      <c r="AV60" s="946"/>
      <c r="AW60" s="946"/>
      <c r="AX60" s="946"/>
      <c r="AY60" s="946"/>
      <c r="AZ60" s="946"/>
      <c r="BA60" s="946"/>
      <c r="BB60" s="946"/>
      <c r="BC60" s="946"/>
      <c r="BD60" s="946"/>
      <c r="BE60" s="946"/>
      <c r="BF60" s="946"/>
      <c r="BG60" s="946"/>
      <c r="BH60" s="946"/>
      <c r="BI60" s="946"/>
      <c r="BJ60" s="946"/>
      <c r="BK60" s="946"/>
      <c r="BL60" s="946"/>
      <c r="BM60" s="946"/>
      <c r="BN60" s="946"/>
      <c r="BO60" s="946"/>
      <c r="BP60" s="946"/>
      <c r="BQ60" s="946"/>
      <c r="BR60" s="946"/>
      <c r="BS60" s="946"/>
      <c r="BT60" s="946"/>
      <c r="BU60" s="946"/>
      <c r="BV60" s="946"/>
      <c r="BW60" s="946"/>
      <c r="BX60" s="946"/>
      <c r="BY60" s="946"/>
      <c r="BZ60" s="946"/>
      <c r="CA60" s="946"/>
      <c r="CB60" s="946"/>
      <c r="CC60" s="946"/>
      <c r="CD60" s="946"/>
      <c r="CE60" s="946"/>
      <c r="CF60" s="946"/>
      <c r="CG60" s="946"/>
      <c r="CH60" s="946"/>
      <c r="CI60" s="946"/>
      <c r="CJ60" s="946"/>
    </row>
    <row r="61" spans="1:88" s="949" customFormat="1" ht="17.25" customHeight="1">
      <c r="A61" s="1159" t="s">
        <v>643</v>
      </c>
      <c r="B61" s="1160">
        <v>74989</v>
      </c>
      <c r="C61" s="1186">
        <f t="shared" si="1"/>
        <v>74239.11</v>
      </c>
      <c r="D61" s="1187">
        <f t="shared" si="3"/>
        <v>72739.33</v>
      </c>
      <c r="E61" s="944"/>
      <c r="F61" s="1159" t="s">
        <v>2484</v>
      </c>
      <c r="G61" s="1160">
        <v>460849</v>
      </c>
      <c r="H61" s="1188">
        <f t="shared" si="2"/>
        <v>456240.51</v>
      </c>
      <c r="I61" s="1187">
        <f t="shared" si="0"/>
        <v>451632.02</v>
      </c>
      <c r="J61" s="946"/>
      <c r="K61" s="946"/>
      <c r="L61" s="946"/>
      <c r="M61" s="946"/>
      <c r="N61" s="946"/>
      <c r="O61" s="946"/>
      <c r="P61" s="946"/>
      <c r="Q61" s="946"/>
      <c r="R61" s="946"/>
      <c r="S61" s="946"/>
      <c r="T61" s="946"/>
      <c r="U61" s="946"/>
      <c r="V61" s="946"/>
      <c r="W61" s="946"/>
      <c r="X61" s="946"/>
      <c r="Y61" s="946"/>
      <c r="Z61" s="946"/>
      <c r="AA61" s="946"/>
      <c r="AB61" s="946"/>
      <c r="AC61" s="946"/>
      <c r="AD61" s="946"/>
      <c r="AE61" s="946"/>
      <c r="AF61" s="946"/>
      <c r="AG61" s="946"/>
      <c r="AH61" s="946"/>
      <c r="AI61" s="946"/>
      <c r="AJ61" s="946"/>
      <c r="AK61" s="946"/>
      <c r="AL61" s="946"/>
      <c r="AM61" s="946"/>
      <c r="AN61" s="946"/>
      <c r="AO61" s="946"/>
      <c r="AP61" s="946"/>
      <c r="AQ61" s="946"/>
      <c r="AR61" s="946"/>
      <c r="AS61" s="946"/>
      <c r="AT61" s="946"/>
      <c r="AU61" s="946"/>
      <c r="AV61" s="946"/>
      <c r="AW61" s="946"/>
      <c r="AX61" s="946"/>
      <c r="AY61" s="946"/>
      <c r="AZ61" s="946"/>
      <c r="BA61" s="946"/>
      <c r="BB61" s="946"/>
      <c r="BC61" s="946"/>
      <c r="BD61" s="946"/>
      <c r="BE61" s="946"/>
      <c r="BF61" s="946"/>
      <c r="BG61" s="946"/>
      <c r="BH61" s="946"/>
      <c r="BI61" s="946"/>
      <c r="BJ61" s="946"/>
      <c r="BK61" s="946"/>
      <c r="BL61" s="946"/>
      <c r="BM61" s="946"/>
      <c r="BN61" s="946"/>
      <c r="BO61" s="946"/>
      <c r="BP61" s="946"/>
      <c r="BQ61" s="946"/>
      <c r="BR61" s="946"/>
      <c r="BS61" s="946"/>
      <c r="BT61" s="946"/>
      <c r="BU61" s="946"/>
      <c r="BV61" s="946"/>
      <c r="BW61" s="946"/>
      <c r="BX61" s="946"/>
      <c r="BY61" s="946"/>
      <c r="BZ61" s="946"/>
      <c r="CA61" s="946"/>
      <c r="CB61" s="946"/>
      <c r="CC61" s="946"/>
      <c r="CD61" s="946"/>
      <c r="CE61" s="946"/>
      <c r="CF61" s="946"/>
      <c r="CG61" s="946"/>
      <c r="CH61" s="946"/>
      <c r="CI61" s="946"/>
      <c r="CJ61" s="946"/>
    </row>
    <row r="62" spans="1:88" s="949" customFormat="1" ht="17.25" customHeight="1">
      <c r="A62" s="1159" t="s">
        <v>1654</v>
      </c>
      <c r="B62" s="1160">
        <v>116230</v>
      </c>
      <c r="C62" s="1186">
        <f t="shared" si="1"/>
        <v>115067.7</v>
      </c>
      <c r="D62" s="1187">
        <f t="shared" si="3"/>
        <v>112743.1</v>
      </c>
      <c r="E62" s="944"/>
      <c r="F62" s="1159" t="s">
        <v>1653</v>
      </c>
      <c r="G62" s="1160">
        <v>161778</v>
      </c>
      <c r="H62" s="1188">
        <f t="shared" si="2"/>
        <v>160160.22</v>
      </c>
      <c r="I62" s="1187">
        <f t="shared" si="0"/>
        <v>158542.44</v>
      </c>
      <c r="J62" s="946"/>
      <c r="K62" s="946"/>
      <c r="L62" s="946"/>
      <c r="M62" s="946"/>
      <c r="N62" s="946"/>
      <c r="O62" s="946"/>
      <c r="P62" s="946"/>
      <c r="Q62" s="946"/>
      <c r="R62" s="946"/>
      <c r="S62" s="946"/>
      <c r="T62" s="946"/>
      <c r="U62" s="946"/>
      <c r="V62" s="946"/>
      <c r="W62" s="946"/>
      <c r="X62" s="946"/>
      <c r="Y62" s="946"/>
      <c r="Z62" s="946"/>
      <c r="AA62" s="946"/>
      <c r="AB62" s="946"/>
      <c r="AC62" s="946"/>
      <c r="AD62" s="946"/>
      <c r="AE62" s="946"/>
      <c r="AF62" s="946"/>
      <c r="AG62" s="946"/>
      <c r="AH62" s="946"/>
      <c r="AI62" s="946"/>
      <c r="AJ62" s="946"/>
      <c r="AK62" s="946"/>
      <c r="AL62" s="946"/>
      <c r="AM62" s="946"/>
      <c r="AN62" s="946"/>
      <c r="AO62" s="946"/>
      <c r="AP62" s="946"/>
      <c r="AQ62" s="946"/>
      <c r="AR62" s="946"/>
      <c r="AS62" s="946"/>
      <c r="AT62" s="946"/>
      <c r="AU62" s="946"/>
      <c r="AV62" s="946"/>
      <c r="AW62" s="946"/>
      <c r="AX62" s="946"/>
      <c r="AY62" s="946"/>
      <c r="AZ62" s="946"/>
      <c r="BA62" s="946"/>
      <c r="BB62" s="946"/>
      <c r="BC62" s="946"/>
      <c r="BD62" s="946"/>
      <c r="BE62" s="946"/>
      <c r="BF62" s="946"/>
      <c r="BG62" s="946"/>
      <c r="BH62" s="946"/>
      <c r="BI62" s="946"/>
      <c r="BJ62" s="946"/>
      <c r="BK62" s="946"/>
      <c r="BL62" s="946"/>
      <c r="BM62" s="946"/>
      <c r="BN62" s="946"/>
      <c r="BO62" s="946"/>
      <c r="BP62" s="946"/>
      <c r="BQ62" s="946"/>
      <c r="BR62" s="946"/>
      <c r="BS62" s="946"/>
      <c r="BT62" s="946"/>
      <c r="BU62" s="946"/>
      <c r="BV62" s="946"/>
      <c r="BW62" s="946"/>
      <c r="BX62" s="946"/>
      <c r="BY62" s="946"/>
      <c r="BZ62" s="946"/>
      <c r="CA62" s="946"/>
      <c r="CB62" s="946"/>
      <c r="CC62" s="946"/>
      <c r="CD62" s="946"/>
      <c r="CE62" s="946"/>
      <c r="CF62" s="946"/>
      <c r="CG62" s="946"/>
      <c r="CH62" s="946"/>
      <c r="CI62" s="946"/>
      <c r="CJ62" s="946"/>
    </row>
    <row r="63" spans="1:88" s="949" customFormat="1" ht="17.25" customHeight="1">
      <c r="A63" s="1159" t="s">
        <v>1655</v>
      </c>
      <c r="B63" s="1160">
        <v>139122</v>
      </c>
      <c r="C63" s="1186">
        <f t="shared" si="1"/>
        <v>137730.78</v>
      </c>
      <c r="D63" s="1187">
        <f t="shared" si="3"/>
        <v>134948.34</v>
      </c>
      <c r="E63" s="944"/>
      <c r="F63" s="1159" t="s">
        <v>2485</v>
      </c>
      <c r="G63" s="1160">
        <v>209332</v>
      </c>
      <c r="H63" s="1188">
        <f t="shared" si="2"/>
        <v>207238.68</v>
      </c>
      <c r="I63" s="1187">
        <f t="shared" si="0"/>
        <v>205145.36</v>
      </c>
      <c r="J63" s="946"/>
      <c r="K63" s="946"/>
      <c r="L63" s="946"/>
      <c r="M63" s="946"/>
      <c r="N63" s="946"/>
      <c r="O63" s="946"/>
      <c r="P63" s="946"/>
      <c r="Q63" s="946"/>
      <c r="R63" s="946"/>
      <c r="S63" s="946"/>
      <c r="T63" s="946"/>
      <c r="U63" s="946"/>
      <c r="V63" s="946"/>
      <c r="W63" s="946"/>
      <c r="X63" s="946"/>
      <c r="Y63" s="946"/>
      <c r="Z63" s="946"/>
      <c r="AA63" s="946"/>
      <c r="AB63" s="946"/>
      <c r="AC63" s="946"/>
      <c r="AD63" s="946"/>
      <c r="AE63" s="946"/>
      <c r="AF63" s="946"/>
      <c r="AG63" s="946"/>
      <c r="AH63" s="946"/>
      <c r="AI63" s="946"/>
      <c r="AJ63" s="946"/>
      <c r="AK63" s="946"/>
      <c r="AL63" s="946"/>
      <c r="AM63" s="946"/>
      <c r="AN63" s="946"/>
      <c r="AO63" s="946"/>
      <c r="AP63" s="946"/>
      <c r="AQ63" s="946"/>
      <c r="AR63" s="946"/>
      <c r="AS63" s="946"/>
      <c r="AT63" s="946"/>
      <c r="AU63" s="946"/>
      <c r="AV63" s="946"/>
      <c r="AW63" s="946"/>
      <c r="AX63" s="946"/>
      <c r="AY63" s="946"/>
      <c r="AZ63" s="946"/>
      <c r="BA63" s="946"/>
      <c r="BB63" s="946"/>
      <c r="BC63" s="946"/>
      <c r="BD63" s="946"/>
      <c r="BE63" s="946"/>
      <c r="BF63" s="946"/>
      <c r="BG63" s="946"/>
      <c r="BH63" s="946"/>
      <c r="BI63" s="946"/>
      <c r="BJ63" s="946"/>
      <c r="BK63" s="946"/>
      <c r="BL63" s="946"/>
      <c r="BM63" s="946"/>
      <c r="BN63" s="946"/>
      <c r="BO63" s="946"/>
      <c r="BP63" s="946"/>
      <c r="BQ63" s="946"/>
      <c r="BR63" s="946"/>
      <c r="BS63" s="946"/>
      <c r="BT63" s="946"/>
      <c r="BU63" s="946"/>
      <c r="BV63" s="946"/>
      <c r="BW63" s="946"/>
      <c r="BX63" s="946"/>
      <c r="BY63" s="946"/>
      <c r="BZ63" s="946"/>
      <c r="CA63" s="946"/>
      <c r="CB63" s="946"/>
      <c r="CC63" s="946"/>
      <c r="CD63" s="946"/>
      <c r="CE63" s="946"/>
      <c r="CF63" s="946"/>
      <c r="CG63" s="946"/>
      <c r="CH63" s="946"/>
      <c r="CI63" s="946"/>
      <c r="CJ63" s="946"/>
    </row>
    <row r="64" spans="1:88" s="949" customFormat="1" ht="17.25" customHeight="1">
      <c r="A64" s="1159" t="s">
        <v>2486</v>
      </c>
      <c r="B64" s="1160">
        <v>202075</v>
      </c>
      <c r="C64" s="1186">
        <f t="shared" si="1"/>
        <v>200054.25</v>
      </c>
      <c r="D64" s="1187">
        <f t="shared" si="3"/>
        <v>196012.75</v>
      </c>
      <c r="E64" s="944"/>
      <c r="F64" s="1159" t="s">
        <v>1656</v>
      </c>
      <c r="G64" s="1160">
        <v>209922</v>
      </c>
      <c r="H64" s="1188">
        <f t="shared" si="2"/>
        <v>207822.78</v>
      </c>
      <c r="I64" s="1187">
        <f t="shared" si="0"/>
        <v>205723.56</v>
      </c>
      <c r="J64" s="946"/>
      <c r="K64" s="946"/>
      <c r="L64" s="946"/>
      <c r="M64" s="946"/>
      <c r="N64" s="946"/>
      <c r="O64" s="946"/>
      <c r="P64" s="946"/>
      <c r="Q64" s="946"/>
      <c r="R64" s="946"/>
      <c r="S64" s="946"/>
      <c r="T64" s="946"/>
      <c r="U64" s="946"/>
      <c r="V64" s="946"/>
      <c r="W64" s="946"/>
      <c r="X64" s="946"/>
      <c r="Y64" s="946"/>
      <c r="Z64" s="946"/>
      <c r="AA64" s="946"/>
      <c r="AB64" s="946"/>
      <c r="AC64" s="946"/>
      <c r="AD64" s="946"/>
      <c r="AE64" s="946"/>
      <c r="AF64" s="946"/>
      <c r="AG64" s="946"/>
      <c r="AH64" s="946"/>
      <c r="AI64" s="946"/>
      <c r="AJ64" s="946"/>
      <c r="AK64" s="946"/>
      <c r="AL64" s="946"/>
      <c r="AM64" s="946"/>
      <c r="AN64" s="946"/>
      <c r="AO64" s="946"/>
      <c r="AP64" s="946"/>
      <c r="AQ64" s="946"/>
      <c r="AR64" s="946"/>
      <c r="AS64" s="946"/>
      <c r="AT64" s="946"/>
      <c r="AU64" s="946"/>
      <c r="AV64" s="946"/>
      <c r="AW64" s="946"/>
      <c r="AX64" s="946"/>
      <c r="AY64" s="946"/>
      <c r="AZ64" s="946"/>
      <c r="BA64" s="946"/>
      <c r="BB64" s="946"/>
      <c r="BC64" s="946"/>
      <c r="BD64" s="946"/>
      <c r="BE64" s="946"/>
      <c r="BF64" s="946"/>
      <c r="BG64" s="946"/>
      <c r="BH64" s="946"/>
      <c r="BI64" s="946"/>
      <c r="BJ64" s="946"/>
      <c r="BK64" s="946"/>
      <c r="BL64" s="946"/>
      <c r="BM64" s="946"/>
      <c r="BN64" s="946"/>
      <c r="BO64" s="946"/>
      <c r="BP64" s="946"/>
      <c r="BQ64" s="946"/>
      <c r="BR64" s="946"/>
      <c r="BS64" s="946"/>
      <c r="BT64" s="946"/>
      <c r="BU64" s="946"/>
      <c r="BV64" s="946"/>
      <c r="BW64" s="946"/>
      <c r="BX64" s="946"/>
      <c r="BY64" s="946"/>
      <c r="BZ64" s="946"/>
      <c r="CA64" s="946"/>
      <c r="CB64" s="946"/>
      <c r="CC64" s="946"/>
      <c r="CD64" s="946"/>
      <c r="CE64" s="946"/>
      <c r="CF64" s="946"/>
      <c r="CG64" s="946"/>
      <c r="CH64" s="946"/>
      <c r="CI64" s="946"/>
      <c r="CJ64" s="946"/>
    </row>
    <row r="65" spans="1:88" s="951" customFormat="1" ht="17.25" customHeight="1">
      <c r="A65" s="1159" t="s">
        <v>2487</v>
      </c>
      <c r="B65" s="1160">
        <v>253169</v>
      </c>
      <c r="C65" s="1186">
        <f t="shared" si="1"/>
        <v>250637.31</v>
      </c>
      <c r="D65" s="1187">
        <f t="shared" si="3"/>
        <v>245573.93</v>
      </c>
      <c r="E65" s="944"/>
      <c r="F65" s="1159" t="s">
        <v>1657</v>
      </c>
      <c r="G65" s="1160">
        <v>374178</v>
      </c>
      <c r="H65" s="1188">
        <f t="shared" si="2"/>
        <v>370436.22</v>
      </c>
      <c r="I65" s="1187">
        <f t="shared" si="0"/>
        <v>366694.44</v>
      </c>
      <c r="J65" s="946"/>
      <c r="K65" s="946"/>
      <c r="L65" s="946"/>
      <c r="M65" s="946"/>
      <c r="N65" s="946"/>
      <c r="O65" s="946"/>
      <c r="P65" s="946"/>
      <c r="Q65" s="946"/>
      <c r="R65" s="946"/>
      <c r="S65" s="946"/>
      <c r="T65" s="946"/>
      <c r="U65" s="946"/>
      <c r="V65" s="946"/>
      <c r="W65" s="946"/>
      <c r="X65" s="946"/>
      <c r="Y65" s="946"/>
      <c r="Z65" s="946"/>
      <c r="AA65" s="946"/>
      <c r="AB65" s="946"/>
      <c r="AC65" s="946"/>
      <c r="AD65" s="946"/>
      <c r="AE65" s="946"/>
      <c r="AF65" s="946"/>
      <c r="AG65" s="946"/>
      <c r="AH65" s="946"/>
      <c r="AI65" s="946"/>
      <c r="AJ65" s="946"/>
      <c r="AK65" s="946"/>
      <c r="AL65" s="946"/>
      <c r="AM65" s="946"/>
      <c r="AN65" s="946"/>
      <c r="AO65" s="946"/>
      <c r="AP65" s="946"/>
      <c r="AQ65" s="946"/>
      <c r="AR65" s="946"/>
      <c r="AS65" s="946"/>
      <c r="AT65" s="946"/>
      <c r="AU65" s="946"/>
      <c r="AV65" s="946"/>
      <c r="AW65" s="946"/>
      <c r="AX65" s="946"/>
      <c r="AY65" s="946"/>
      <c r="AZ65" s="946"/>
      <c r="BA65" s="946"/>
      <c r="BB65" s="946"/>
      <c r="BC65" s="946"/>
      <c r="BD65" s="946"/>
      <c r="BE65" s="946"/>
      <c r="BF65" s="946"/>
      <c r="BG65" s="946"/>
      <c r="BH65" s="946"/>
      <c r="BI65" s="946"/>
      <c r="BJ65" s="946"/>
      <c r="BK65" s="946"/>
      <c r="BL65" s="946"/>
      <c r="BM65" s="946"/>
      <c r="BN65" s="946"/>
      <c r="BO65" s="946"/>
      <c r="BP65" s="946"/>
      <c r="BQ65" s="946"/>
      <c r="BR65" s="946"/>
      <c r="BS65" s="946"/>
      <c r="BT65" s="946"/>
      <c r="BU65" s="946"/>
      <c r="BV65" s="946"/>
      <c r="BW65" s="946"/>
      <c r="BX65" s="946"/>
      <c r="BY65" s="946"/>
      <c r="BZ65" s="946"/>
      <c r="CA65" s="946"/>
      <c r="CB65" s="946"/>
      <c r="CC65" s="946"/>
      <c r="CD65" s="946"/>
      <c r="CE65" s="946"/>
      <c r="CF65" s="946"/>
      <c r="CG65" s="946"/>
      <c r="CH65" s="946"/>
      <c r="CI65" s="946"/>
      <c r="CJ65" s="946"/>
    </row>
    <row r="66" spans="1:9" s="946" customFormat="1" ht="15.75" customHeight="1">
      <c r="A66" s="1159" t="s">
        <v>1659</v>
      </c>
      <c r="B66" s="1160">
        <v>282492</v>
      </c>
      <c r="C66" s="1186">
        <f t="shared" si="1"/>
        <v>279667.08</v>
      </c>
      <c r="D66" s="1187">
        <f t="shared" si="3"/>
        <v>274017.24</v>
      </c>
      <c r="E66" s="944"/>
      <c r="F66" s="1159" t="s">
        <v>1658</v>
      </c>
      <c r="G66" s="1160">
        <v>479080</v>
      </c>
      <c r="H66" s="1188">
        <f t="shared" si="2"/>
        <v>474289.2</v>
      </c>
      <c r="I66" s="1187">
        <f t="shared" si="0"/>
        <v>469498.4</v>
      </c>
    </row>
    <row r="67" spans="1:9" s="946" customFormat="1" ht="15.75" customHeight="1" thickBot="1">
      <c r="A67" s="1159" t="s">
        <v>644</v>
      </c>
      <c r="B67" s="1160">
        <v>48026</v>
      </c>
      <c r="C67" s="1186">
        <f t="shared" si="1"/>
        <v>47545.74</v>
      </c>
      <c r="D67" s="1187">
        <f t="shared" si="3"/>
        <v>46585.22</v>
      </c>
      <c r="E67" s="944"/>
      <c r="F67" s="1168" t="s">
        <v>1660</v>
      </c>
      <c r="G67" s="1169">
        <v>565456</v>
      </c>
      <c r="H67" s="1189">
        <f>G67*99/100</f>
        <v>559801.44</v>
      </c>
      <c r="I67" s="1190">
        <f>G67*98/100</f>
        <v>554146.88</v>
      </c>
    </row>
    <row r="68" spans="1:9" s="946" customFormat="1" ht="15.75" customHeight="1" thickBot="1">
      <c r="A68" s="989" t="s">
        <v>645</v>
      </c>
      <c r="B68" s="1171">
        <v>76346</v>
      </c>
      <c r="C68" s="1191">
        <f>B68*99/100</f>
        <v>75582.54</v>
      </c>
      <c r="D68" s="1190">
        <f t="shared" si="3"/>
        <v>74055.62</v>
      </c>
      <c r="E68" s="944"/>
      <c r="F68" s="1192" t="s">
        <v>1616</v>
      </c>
      <c r="G68" s="1193"/>
      <c r="H68" s="1194"/>
      <c r="I68" s="1195"/>
    </row>
    <row r="69" spans="1:9" s="946" customFormat="1" ht="15.75" customHeight="1">
      <c r="A69" s="1004"/>
      <c r="B69" s="1004"/>
      <c r="C69" s="1005"/>
      <c r="D69" s="1006"/>
      <c r="E69" s="1009"/>
      <c r="F69" s="1004"/>
      <c r="G69" s="1004"/>
      <c r="H69" s="1005"/>
      <c r="I69" s="1008"/>
    </row>
    <row r="70" spans="1:9" s="946" customFormat="1" ht="15.75" customHeight="1">
      <c r="A70" s="1004"/>
      <c r="B70" s="1004"/>
      <c r="C70" s="1005"/>
      <c r="D70" s="1006"/>
      <c r="E70" s="1009"/>
      <c r="F70" s="1004"/>
      <c r="G70" s="1004"/>
      <c r="H70" s="1005"/>
      <c r="I70" s="1008"/>
    </row>
    <row r="71" spans="1:9" s="946" customFormat="1" ht="15.75" customHeight="1">
      <c r="A71" s="1004"/>
      <c r="B71" s="1004"/>
      <c r="C71" s="1005"/>
      <c r="D71" s="1006"/>
      <c r="E71" s="1009"/>
      <c r="F71" s="1004"/>
      <c r="G71" s="1004"/>
      <c r="H71" s="1005"/>
      <c r="I71" s="1008"/>
    </row>
    <row r="72" spans="1:9" s="914" customFormat="1" ht="18" customHeight="1">
      <c r="A72" s="1010"/>
      <c r="B72" s="1010"/>
      <c r="C72" s="1011"/>
      <c r="D72" s="1006"/>
      <c r="E72" s="1009"/>
      <c r="F72" s="1012"/>
      <c r="G72" s="1012"/>
      <c r="H72" s="1012"/>
      <c r="I72" s="1012"/>
    </row>
    <row r="73" spans="1:9" s="914" customFormat="1" ht="18" customHeight="1">
      <c r="A73" s="1010"/>
      <c r="B73" s="1010"/>
      <c r="C73" s="1013"/>
      <c r="D73" s="1006"/>
      <c r="E73" s="1009"/>
      <c r="F73" s="1012"/>
      <c r="G73" s="1012"/>
      <c r="H73" s="1012"/>
      <c r="I73" s="1012"/>
    </row>
    <row r="74" spans="1:9" s="914" customFormat="1" ht="18" customHeight="1">
      <c r="A74" s="1010"/>
      <c r="B74" s="1010"/>
      <c r="C74" s="1013"/>
      <c r="D74" s="1006"/>
      <c r="E74" s="1009"/>
      <c r="F74" s="1012"/>
      <c r="G74" s="1012"/>
      <c r="H74" s="1012"/>
      <c r="I74" s="1012"/>
    </row>
    <row r="75" spans="1:9" s="914" customFormat="1" ht="18" customHeight="1">
      <c r="A75" s="1010"/>
      <c r="B75" s="1010"/>
      <c r="C75" s="1011"/>
      <c r="D75" s="1006"/>
      <c r="E75" s="1009"/>
      <c r="F75" s="1012"/>
      <c r="G75" s="1012"/>
      <c r="H75" s="1012"/>
      <c r="I75" s="1012"/>
    </row>
    <row r="76" spans="1:9" s="914" customFormat="1" ht="18" customHeight="1">
      <c r="A76" s="1010"/>
      <c r="B76" s="1010"/>
      <c r="C76" s="1011"/>
      <c r="D76" s="1006"/>
      <c r="E76" s="1009"/>
      <c r="F76" s="1012"/>
      <c r="G76" s="1012"/>
      <c r="H76" s="1012"/>
      <c r="I76" s="1012"/>
    </row>
    <row r="77" spans="1:9" s="914" customFormat="1" ht="18" customHeight="1">
      <c r="A77" s="1010"/>
      <c r="B77" s="1010"/>
      <c r="C77" s="1011"/>
      <c r="D77" s="1006"/>
      <c r="E77" s="1009"/>
      <c r="F77" s="1012"/>
      <c r="G77" s="1012"/>
      <c r="H77" s="1012"/>
      <c r="I77" s="1012"/>
    </row>
    <row r="78" spans="1:9" s="914" customFormat="1" ht="18" customHeight="1">
      <c r="A78" s="1010"/>
      <c r="B78" s="1010"/>
      <c r="C78" s="1011"/>
      <c r="D78" s="1006"/>
      <c r="E78" s="1009"/>
      <c r="F78" s="1012"/>
      <c r="G78" s="1012"/>
      <c r="H78" s="1012"/>
      <c r="I78" s="1012"/>
    </row>
    <row r="79" spans="1:9" s="914" customFormat="1" ht="22.5" customHeight="1">
      <c r="A79" s="1014"/>
      <c r="B79" s="1014"/>
      <c r="C79" s="1014"/>
      <c r="D79" s="1014"/>
      <c r="E79" s="1014"/>
      <c r="F79" s="1014"/>
      <c r="G79" s="1014"/>
      <c r="H79" s="1014"/>
      <c r="I79" s="1014"/>
    </row>
    <row r="80" spans="1:9" ht="22.5" customHeight="1">
      <c r="A80" s="1790"/>
      <c r="B80" s="1790"/>
      <c r="C80" s="1790"/>
      <c r="D80" s="1790"/>
      <c r="E80" s="1790"/>
      <c r="F80" s="1790"/>
      <c r="G80" s="1790"/>
      <c r="H80" s="1790"/>
      <c r="I80" s="1790"/>
    </row>
    <row r="81" spans="1:9" ht="18" customHeight="1">
      <c r="A81" s="1015"/>
      <c r="B81" s="1015"/>
      <c r="C81" s="1016"/>
      <c r="D81" s="1016"/>
      <c r="E81" s="1007"/>
      <c r="F81" s="1791"/>
      <c r="G81" s="1791"/>
      <c r="H81" s="1791"/>
      <c r="I81" s="1791"/>
    </row>
    <row r="82" spans="1:9" ht="18" customHeight="1">
      <c r="A82" s="1015"/>
      <c r="B82" s="1015"/>
      <c r="C82" s="1016"/>
      <c r="D82" s="1016"/>
      <c r="E82" s="1007"/>
      <c r="F82" s="1791"/>
      <c r="G82" s="1791"/>
      <c r="H82" s="1791"/>
      <c r="I82" s="1791"/>
    </row>
    <row r="83" spans="1:9" ht="18" customHeight="1">
      <c r="A83" s="1015"/>
      <c r="B83" s="1015"/>
      <c r="C83" s="1016"/>
      <c r="D83" s="1016"/>
      <c r="E83" s="1007"/>
      <c r="F83" s="1791"/>
      <c r="G83" s="1791"/>
      <c r="H83" s="1791"/>
      <c r="I83" s="1791"/>
    </row>
    <row r="84" spans="1:9" ht="18" customHeight="1">
      <c r="A84" s="1015"/>
      <c r="B84" s="1015"/>
      <c r="C84" s="1016"/>
      <c r="D84" s="1016"/>
      <c r="E84" s="1007"/>
      <c r="F84" s="1791"/>
      <c r="G84" s="1791"/>
      <c r="H84" s="1791"/>
      <c r="I84" s="1791"/>
    </row>
    <row r="85" spans="1:9" ht="18" customHeight="1">
      <c r="A85" s="1015"/>
      <c r="B85" s="1015"/>
      <c r="C85" s="1016"/>
      <c r="D85" s="1016"/>
      <c r="E85" s="1007"/>
      <c r="F85" s="1791"/>
      <c r="G85" s="1791"/>
      <c r="H85" s="1791"/>
      <c r="I85" s="1791"/>
    </row>
    <row r="86" spans="1:9" ht="18" customHeight="1">
      <c r="A86" s="1015"/>
      <c r="B86" s="1015"/>
      <c r="C86" s="1016"/>
      <c r="D86" s="1016"/>
      <c r="E86" s="1007"/>
      <c r="F86" s="1791"/>
      <c r="G86" s="1791"/>
      <c r="H86" s="1791"/>
      <c r="I86" s="1791"/>
    </row>
    <row r="87" spans="1:9" ht="18" customHeight="1">
      <c r="A87" s="1015"/>
      <c r="B87" s="1015"/>
      <c r="C87" s="1016"/>
      <c r="D87" s="1016"/>
      <c r="E87" s="1007"/>
      <c r="F87" s="1791"/>
      <c r="G87" s="1791"/>
      <c r="H87" s="1791"/>
      <c r="I87" s="1791"/>
    </row>
    <row r="88" spans="1:9" ht="18" customHeight="1">
      <c r="A88" s="1015"/>
      <c r="B88" s="1015"/>
      <c r="C88" s="1016"/>
      <c r="D88" s="1017"/>
      <c r="E88" s="1007"/>
      <c r="F88" s="1791"/>
      <c r="G88" s="1791"/>
      <c r="H88" s="1791"/>
      <c r="I88" s="1791"/>
    </row>
    <row r="89" spans="1:9" ht="18" customHeight="1">
      <c r="A89" s="1015"/>
      <c r="B89" s="1015"/>
      <c r="C89" s="1016"/>
      <c r="D89" s="1017"/>
      <c r="E89" s="1007"/>
      <c r="F89" s="1791"/>
      <c r="G89" s="1791"/>
      <c r="H89" s="1791"/>
      <c r="I89" s="1791"/>
    </row>
    <row r="90" spans="1:9" ht="18" customHeight="1">
      <c r="A90" s="1015"/>
      <c r="B90" s="1015"/>
      <c r="C90" s="1016"/>
      <c r="D90" s="1017"/>
      <c r="E90" s="1007"/>
      <c r="F90" s="1791"/>
      <c r="G90" s="1791"/>
      <c r="H90" s="1791"/>
      <c r="I90" s="1791"/>
    </row>
    <row r="91" spans="1:9" ht="18" customHeight="1">
      <c r="A91" s="1015"/>
      <c r="B91" s="1015"/>
      <c r="C91" s="1016"/>
      <c r="D91" s="1017"/>
      <c r="E91" s="1007"/>
      <c r="F91" s="1791"/>
      <c r="G91" s="1791"/>
      <c r="H91" s="1791"/>
      <c r="I91" s="1791"/>
    </row>
    <row r="92" spans="1:9" ht="18" customHeight="1">
      <c r="A92" s="1015"/>
      <c r="B92" s="1015"/>
      <c r="C92" s="1016"/>
      <c r="D92" s="1017"/>
      <c r="E92" s="1007"/>
      <c r="F92" s="1791"/>
      <c r="G92" s="1791"/>
      <c r="H92" s="1791"/>
      <c r="I92" s="1791"/>
    </row>
    <row r="93" spans="1:9" ht="18" customHeight="1">
      <c r="A93" s="1015"/>
      <c r="B93" s="1015"/>
      <c r="C93" s="1016"/>
      <c r="D93" s="1017"/>
      <c r="E93" s="1007"/>
      <c r="F93" s="1791"/>
      <c r="G93" s="1791"/>
      <c r="H93" s="1791"/>
      <c r="I93" s="1791"/>
    </row>
    <row r="94" spans="1:9" ht="18" customHeight="1">
      <c r="A94" s="1015"/>
      <c r="B94" s="1015"/>
      <c r="C94" s="1016"/>
      <c r="D94" s="1017"/>
      <c r="E94" s="1007"/>
      <c r="F94" s="1791"/>
      <c r="G94" s="1791"/>
      <c r="H94" s="1791"/>
      <c r="I94" s="1791"/>
    </row>
    <row r="95" spans="1:9" ht="30" customHeight="1">
      <c r="A95" s="1018"/>
      <c r="B95" s="1018"/>
      <c r="C95" s="1019"/>
      <c r="D95" s="1020"/>
      <c r="E95" s="992"/>
      <c r="F95" s="1021"/>
      <c r="G95" s="1021"/>
      <c r="H95" s="1021"/>
      <c r="I95" s="1021"/>
    </row>
    <row r="96" spans="1:9" ht="30" customHeight="1">
      <c r="A96" s="1018"/>
      <c r="B96" s="1018"/>
      <c r="C96" s="1019"/>
      <c r="D96" s="1020"/>
      <c r="E96" s="992"/>
      <c r="F96" s="1021"/>
      <c r="G96" s="1021"/>
      <c r="H96" s="1021"/>
      <c r="I96" s="1021"/>
    </row>
    <row r="97" spans="1:9" ht="30" customHeight="1">
      <c r="A97" s="1018"/>
      <c r="B97" s="1018"/>
      <c r="C97" s="990"/>
      <c r="D97" s="1020"/>
      <c r="E97" s="992"/>
      <c r="F97" s="1021"/>
      <c r="G97" s="1021"/>
      <c r="H97" s="1021"/>
      <c r="I97" s="1021"/>
    </row>
    <row r="98" spans="1:9" ht="30" customHeight="1">
      <c r="A98" s="1018"/>
      <c r="B98" s="1018"/>
      <c r="C98" s="990"/>
      <c r="D98" s="1020"/>
      <c r="E98" s="992"/>
      <c r="F98" s="1021"/>
      <c r="G98" s="1021"/>
      <c r="H98" s="1021"/>
      <c r="I98" s="1021"/>
    </row>
    <row r="99" spans="1:9" ht="30" customHeight="1">
      <c r="A99" s="1018"/>
      <c r="B99" s="1018"/>
      <c r="C99" s="1019"/>
      <c r="D99" s="1020"/>
      <c r="E99" s="992"/>
      <c r="F99" s="1021"/>
      <c r="G99" s="1021"/>
      <c r="H99" s="1021"/>
      <c r="I99" s="1021"/>
    </row>
    <row r="100" spans="1:9" ht="30" customHeight="1">
      <c r="A100" s="1018"/>
      <c r="B100" s="1018"/>
      <c r="C100" s="1019"/>
      <c r="D100" s="1020"/>
      <c r="E100" s="992"/>
      <c r="F100" s="1021"/>
      <c r="G100" s="1021"/>
      <c r="H100" s="1021"/>
      <c r="I100" s="1021"/>
    </row>
    <row r="101" spans="1:9" ht="30" customHeight="1">
      <c r="A101" s="1018"/>
      <c r="B101" s="1018"/>
      <c r="C101" s="990"/>
      <c r="D101" s="1020"/>
      <c r="E101" s="992"/>
      <c r="F101" s="1021"/>
      <c r="G101" s="1021"/>
      <c r="H101" s="1021"/>
      <c r="I101" s="1021"/>
    </row>
    <row r="102" spans="1:9" ht="30" customHeight="1">
      <c r="A102" s="1018"/>
      <c r="B102" s="1018"/>
      <c r="C102" s="990"/>
      <c r="D102" s="1020"/>
      <c r="E102" s="992"/>
      <c r="F102" s="1021"/>
      <c r="G102" s="1021"/>
      <c r="H102" s="1021"/>
      <c r="I102" s="1021"/>
    </row>
    <row r="103" spans="1:9" ht="30" customHeight="1">
      <c r="A103" s="1018"/>
      <c r="B103" s="1018"/>
      <c r="C103" s="990"/>
      <c r="D103" s="1020"/>
      <c r="E103" s="992"/>
      <c r="F103" s="1021"/>
      <c r="G103" s="1021"/>
      <c r="H103" s="1021"/>
      <c r="I103" s="1021"/>
    </row>
    <row r="104" spans="1:9" ht="30" customHeight="1">
      <c r="A104" s="1018"/>
      <c r="B104" s="1018"/>
      <c r="C104" s="990"/>
      <c r="D104" s="1020"/>
      <c r="E104" s="992"/>
      <c r="F104" s="1021"/>
      <c r="G104" s="1021"/>
      <c r="H104" s="1021"/>
      <c r="I104" s="1021"/>
    </row>
    <row r="105" spans="1:9" ht="30" customHeight="1">
      <c r="A105" s="965"/>
      <c r="B105" s="965"/>
      <c r="C105" s="965"/>
      <c r="D105" s="969"/>
      <c r="F105" s="1000"/>
      <c r="G105" s="1000"/>
      <c r="H105" s="1000"/>
      <c r="I105" s="1000"/>
    </row>
    <row r="106" spans="1:9" ht="30" customHeight="1">
      <c r="A106" s="965"/>
      <c r="B106" s="965"/>
      <c r="C106" s="965"/>
      <c r="D106" s="969"/>
      <c r="F106" s="1000"/>
      <c r="G106" s="1000"/>
      <c r="H106" s="1000"/>
      <c r="I106" s="1000"/>
    </row>
    <row r="107" spans="1:9" ht="30" customHeight="1">
      <c r="A107" s="965"/>
      <c r="B107" s="965"/>
      <c r="C107" s="965"/>
      <c r="D107" s="969"/>
      <c r="F107" s="1000"/>
      <c r="G107" s="1000"/>
      <c r="H107" s="1000"/>
      <c r="I107" s="1000"/>
    </row>
    <row r="108" spans="1:9" ht="30" customHeight="1">
      <c r="A108" s="965"/>
      <c r="B108" s="965"/>
      <c r="C108" s="965"/>
      <c r="D108" s="969"/>
      <c r="F108" s="1000"/>
      <c r="G108" s="1000"/>
      <c r="H108" s="1000"/>
      <c r="I108" s="1000"/>
    </row>
    <row r="109" spans="1:9" ht="30" customHeight="1">
      <c r="A109" s="965"/>
      <c r="B109" s="965"/>
      <c r="C109" s="965"/>
      <c r="D109" s="969"/>
      <c r="F109" s="1000"/>
      <c r="G109" s="1000"/>
      <c r="H109" s="1000"/>
      <c r="I109" s="1000"/>
    </row>
    <row r="110" spans="1:9" ht="30" customHeight="1">
      <c r="A110" s="965"/>
      <c r="B110" s="965"/>
      <c r="C110" s="965"/>
      <c r="D110" s="969"/>
      <c r="F110" s="1000"/>
      <c r="G110" s="1000"/>
      <c r="H110" s="1000"/>
      <c r="I110" s="1000"/>
    </row>
    <row r="111" spans="1:9" ht="30" customHeight="1">
      <c r="A111" s="965"/>
      <c r="B111" s="965"/>
      <c r="C111" s="965"/>
      <c r="D111" s="969"/>
      <c r="F111" s="1000"/>
      <c r="G111" s="1000"/>
      <c r="H111" s="1000"/>
      <c r="I111" s="1000"/>
    </row>
    <row r="112" spans="1:9" ht="30" customHeight="1">
      <c r="A112" s="965"/>
      <c r="B112" s="965"/>
      <c r="C112" s="965"/>
      <c r="D112" s="969"/>
      <c r="F112" s="1000"/>
      <c r="G112" s="1000"/>
      <c r="H112" s="1000"/>
      <c r="I112" s="1000"/>
    </row>
    <row r="113" spans="1:9" ht="30" customHeight="1">
      <c r="A113" s="965"/>
      <c r="B113" s="965"/>
      <c r="C113" s="965"/>
      <c r="D113" s="969"/>
      <c r="F113" s="965"/>
      <c r="G113" s="965"/>
      <c r="H113" s="965"/>
      <c r="I113" s="965"/>
    </row>
    <row r="114" spans="1:9" ht="30" customHeight="1">
      <c r="A114" s="965"/>
      <c r="B114" s="965"/>
      <c r="C114" s="965"/>
      <c r="D114" s="969"/>
      <c r="F114" s="965"/>
      <c r="G114" s="965"/>
      <c r="H114" s="965"/>
      <c r="I114" s="965"/>
    </row>
    <row r="115" spans="1:9" ht="30" customHeight="1">
      <c r="A115" s="965"/>
      <c r="B115" s="965"/>
      <c r="C115" s="965"/>
      <c r="D115" s="969"/>
      <c r="F115" s="965"/>
      <c r="G115" s="965"/>
      <c r="H115" s="965"/>
      <c r="I115" s="965"/>
    </row>
    <row r="116" spans="1:9" ht="30" customHeight="1">
      <c r="A116" s="965"/>
      <c r="B116" s="965"/>
      <c r="C116" s="965"/>
      <c r="D116" s="969"/>
      <c r="F116" s="965"/>
      <c r="G116" s="965"/>
      <c r="H116" s="965"/>
      <c r="I116" s="965"/>
    </row>
    <row r="117" spans="1:9" ht="30" customHeight="1">
      <c r="A117" s="965"/>
      <c r="B117" s="965"/>
      <c r="C117" s="965"/>
      <c r="D117" s="969"/>
      <c r="F117" s="965"/>
      <c r="G117" s="965"/>
      <c r="H117" s="965"/>
      <c r="I117" s="965"/>
    </row>
    <row r="118" spans="1:9" ht="30" customHeight="1">
      <c r="A118" s="965"/>
      <c r="B118" s="965"/>
      <c r="C118" s="965"/>
      <c r="D118" s="969"/>
      <c r="F118" s="965"/>
      <c r="G118" s="965"/>
      <c r="H118" s="965"/>
      <c r="I118" s="965"/>
    </row>
    <row r="119" spans="1:9" ht="30" customHeight="1">
      <c r="A119" s="965"/>
      <c r="B119" s="965"/>
      <c r="C119" s="965"/>
      <c r="D119" s="969"/>
      <c r="F119" s="965"/>
      <c r="G119" s="965"/>
      <c r="H119" s="965"/>
      <c r="I119" s="965"/>
    </row>
    <row r="120" spans="1:9" ht="30" customHeight="1">
      <c r="A120" s="965"/>
      <c r="B120" s="965"/>
      <c r="C120" s="965"/>
      <c r="D120" s="969"/>
      <c r="F120" s="965"/>
      <c r="G120" s="965"/>
      <c r="H120" s="965"/>
      <c r="I120" s="965"/>
    </row>
    <row r="121" spans="1:9" ht="30" customHeight="1">
      <c r="A121" s="965"/>
      <c r="B121" s="965"/>
      <c r="C121" s="965"/>
      <c r="D121" s="969"/>
      <c r="F121" s="965"/>
      <c r="G121" s="965"/>
      <c r="H121" s="965"/>
      <c r="I121" s="965"/>
    </row>
    <row r="122" spans="1:9" ht="30" customHeight="1">
      <c r="A122" s="965"/>
      <c r="B122" s="965"/>
      <c r="C122" s="965"/>
      <c r="D122" s="969"/>
      <c r="F122" s="965"/>
      <c r="G122" s="965"/>
      <c r="H122" s="965"/>
      <c r="I122" s="965"/>
    </row>
    <row r="123" spans="1:9" ht="30" customHeight="1">
      <c r="A123" s="965"/>
      <c r="B123" s="965"/>
      <c r="C123" s="965"/>
      <c r="D123" s="969"/>
      <c r="F123" s="965"/>
      <c r="G123" s="965"/>
      <c r="H123" s="965"/>
      <c r="I123" s="965"/>
    </row>
    <row r="124" spans="1:9" ht="30" customHeight="1">
      <c r="A124" s="965"/>
      <c r="B124" s="965"/>
      <c r="C124" s="965"/>
      <c r="D124" s="969"/>
      <c r="F124" s="965"/>
      <c r="G124" s="965"/>
      <c r="H124" s="965"/>
      <c r="I124" s="965"/>
    </row>
    <row r="125" spans="1:9" ht="30" customHeight="1">
      <c r="A125" s="965"/>
      <c r="B125" s="965"/>
      <c r="C125" s="965"/>
      <c r="D125" s="969"/>
      <c r="F125" s="965"/>
      <c r="G125" s="965"/>
      <c r="H125" s="965"/>
      <c r="I125" s="965"/>
    </row>
    <row r="126" spans="1:9" ht="30" customHeight="1">
      <c r="A126" s="965"/>
      <c r="B126" s="965"/>
      <c r="C126" s="965"/>
      <c r="D126" s="969"/>
      <c r="F126" s="965"/>
      <c r="G126" s="965"/>
      <c r="H126" s="965"/>
      <c r="I126" s="965"/>
    </row>
    <row r="127" spans="1:9" ht="30" customHeight="1">
      <c r="A127" s="965"/>
      <c r="B127" s="965"/>
      <c r="C127" s="965"/>
      <c r="D127" s="969"/>
      <c r="F127" s="965"/>
      <c r="G127" s="965"/>
      <c r="H127" s="965"/>
      <c r="I127" s="965"/>
    </row>
    <row r="128" spans="1:9" ht="30" customHeight="1">
      <c r="A128" s="965"/>
      <c r="B128" s="965"/>
      <c r="C128" s="965"/>
      <c r="D128" s="969"/>
      <c r="F128" s="965"/>
      <c r="G128" s="965"/>
      <c r="H128" s="965"/>
      <c r="I128" s="965"/>
    </row>
    <row r="129" spans="1:9" ht="30" customHeight="1">
      <c r="A129" s="965"/>
      <c r="B129" s="965"/>
      <c r="C129" s="965"/>
      <c r="D129" s="969"/>
      <c r="F129" s="965"/>
      <c r="G129" s="965"/>
      <c r="H129" s="965"/>
      <c r="I129" s="965"/>
    </row>
    <row r="130" spans="1:9" ht="30" customHeight="1">
      <c r="A130" s="965"/>
      <c r="B130" s="965"/>
      <c r="C130" s="965"/>
      <c r="D130" s="969"/>
      <c r="F130" s="965"/>
      <c r="G130" s="965"/>
      <c r="H130" s="965"/>
      <c r="I130" s="965"/>
    </row>
    <row r="131" spans="1:9" ht="30" customHeight="1">
      <c r="A131" s="965"/>
      <c r="B131" s="965"/>
      <c r="C131" s="965"/>
      <c r="D131" s="969"/>
      <c r="F131" s="965"/>
      <c r="G131" s="965"/>
      <c r="H131" s="965"/>
      <c r="I131" s="965"/>
    </row>
  </sheetData>
  <sheetProtection/>
  <mergeCells count="11">
    <mergeCell ref="F10:F11"/>
    <mergeCell ref="H10:I10"/>
    <mergeCell ref="A80:I80"/>
    <mergeCell ref="F81:I94"/>
    <mergeCell ref="A1:I1"/>
    <mergeCell ref="A2:I2"/>
    <mergeCell ref="A3:I3"/>
    <mergeCell ref="A8:I8"/>
    <mergeCell ref="A9:I9"/>
    <mergeCell ref="A10:A11"/>
    <mergeCell ref="C10:D10"/>
  </mergeCells>
  <hyperlinks>
    <hyperlink ref="A6" r:id="rId1" display="http://gidrouzel.3dn.ru"/>
  </hyperlinks>
  <printOptions horizontalCentered="1" verticalCentered="1"/>
  <pageMargins left="0" right="0" top="0" bottom="0" header="0" footer="0"/>
  <pageSetup horizontalDpi="600" verticalDpi="600" orientation="portrait" paperSize="9" scale="64" r:id="rId4"/>
  <legacyDrawing r:id="rId3"/>
  <oleObjects>
    <oleObject progId="Word.Picture.8" shapeId="13122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="70" zoomScaleNormal="75" zoomScaleSheetLayoutView="70" zoomScalePageLayoutView="0" workbookViewId="0" topLeftCell="A1">
      <selection activeCell="A25" sqref="A25"/>
    </sheetView>
  </sheetViews>
  <sheetFormatPr defaultColWidth="9.00390625" defaultRowHeight="30" customHeight="1"/>
  <cols>
    <col min="1" max="1" width="29.875" style="1251" customWidth="1"/>
    <col min="2" max="2" width="7.875" style="1251" customWidth="1"/>
    <col min="3" max="3" width="7.00390625" style="1251" customWidth="1"/>
    <col min="4" max="4" width="8.625" style="1251" customWidth="1"/>
    <col min="5" max="5" width="0.2421875" style="1251" customWidth="1"/>
    <col min="6" max="6" width="13.875" style="1251" customWidth="1"/>
    <col min="7" max="7" width="16.125" style="1252" customWidth="1"/>
    <col min="8" max="8" width="2.00390625" style="955" customWidth="1"/>
    <col min="9" max="9" width="30.25390625" style="1251" customWidth="1"/>
    <col min="10" max="10" width="9.375" style="1251" customWidth="1"/>
    <col min="11" max="11" width="9.25390625" style="1251" customWidth="1"/>
    <col min="12" max="12" width="9.125" style="1251" customWidth="1"/>
    <col min="13" max="13" width="10.125" style="1251" hidden="1" customWidth="1"/>
    <col min="14" max="14" width="15.00390625" style="1251" customWidth="1"/>
    <col min="15" max="15" width="17.375" style="1251" customWidth="1"/>
    <col min="16" max="16" width="12.75390625" style="1208" customWidth="1"/>
    <col min="17" max="16384" width="9.125" style="1208" customWidth="1"/>
  </cols>
  <sheetData>
    <row r="1" spans="1:15" s="1196" customFormat="1" ht="19.5" customHeight="1">
      <c r="A1" s="1770" t="s">
        <v>1156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1770"/>
      <c r="O1" s="1770"/>
    </row>
    <row r="2" spans="1:15" s="1196" customFormat="1" ht="19.5" customHeight="1">
      <c r="A2" s="1770" t="s">
        <v>1157</v>
      </c>
      <c r="B2" s="1770"/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  <c r="O2" s="1770"/>
    </row>
    <row r="3" spans="1:15" s="1201" customFormat="1" ht="18" customHeight="1">
      <c r="A3" s="1114" t="s">
        <v>2414</v>
      </c>
      <c r="B3" s="1197"/>
      <c r="C3" s="1114"/>
      <c r="D3" s="1114"/>
      <c r="E3" s="1114"/>
      <c r="F3" s="1114"/>
      <c r="G3" s="1114"/>
      <c r="H3" s="1198"/>
      <c r="I3" s="1199" t="s">
        <v>1662</v>
      </c>
      <c r="J3" s="1199"/>
      <c r="K3" s="1199"/>
      <c r="L3" s="1199"/>
      <c r="M3" s="1199"/>
      <c r="N3" s="1200"/>
      <c r="O3" s="1200"/>
    </row>
    <row r="4" spans="1:15" s="1201" customFormat="1" ht="18" customHeight="1">
      <c r="A4" s="1114" t="s">
        <v>2488</v>
      </c>
      <c r="B4" s="1197"/>
      <c r="C4" s="1114"/>
      <c r="D4" s="1114"/>
      <c r="E4" s="1114"/>
      <c r="F4" s="1114"/>
      <c r="G4" s="1114"/>
      <c r="H4" s="1200"/>
      <c r="I4" s="1794" t="s">
        <v>1162</v>
      </c>
      <c r="J4" s="1794"/>
      <c r="K4" s="1794"/>
      <c r="L4" s="1794"/>
      <c r="M4" s="1794"/>
      <c r="N4" s="1794"/>
      <c r="O4" s="1794"/>
    </row>
    <row r="5" spans="1:15" s="1201" customFormat="1" ht="18" customHeight="1" thickBot="1">
      <c r="A5" s="1202" t="s">
        <v>2489</v>
      </c>
      <c r="B5" s="1203"/>
      <c r="C5" s="1202"/>
      <c r="D5" s="1202"/>
      <c r="E5" s="1202"/>
      <c r="F5" s="1202"/>
      <c r="G5" s="1202"/>
      <c r="H5" s="1198"/>
      <c r="I5" s="1204" t="s">
        <v>1164</v>
      </c>
      <c r="J5" s="1204"/>
      <c r="K5" s="1204"/>
      <c r="L5" s="1204"/>
      <c r="M5" s="1204"/>
      <c r="N5" s="1205"/>
      <c r="O5" s="1206"/>
    </row>
    <row r="6" spans="1:15" ht="18" customHeight="1" thickTop="1">
      <c r="A6" s="1207" t="s">
        <v>2490</v>
      </c>
      <c r="B6" s="1208"/>
      <c r="C6" s="1209"/>
      <c r="D6" s="1209"/>
      <c r="E6" s="1209"/>
      <c r="F6" s="1210"/>
      <c r="G6" s="1210"/>
      <c r="H6" s="1210"/>
      <c r="I6" s="1210"/>
      <c r="J6" s="1210"/>
      <c r="K6" s="1210"/>
      <c r="L6" s="1210"/>
      <c r="M6" s="1210"/>
      <c r="N6" s="1210"/>
      <c r="O6" s="1211" t="s">
        <v>2415</v>
      </c>
    </row>
    <row r="7" spans="1:15" ht="46.5" customHeight="1">
      <c r="A7" s="1795" t="s">
        <v>1663</v>
      </c>
      <c r="B7" s="1795"/>
      <c r="C7" s="1795"/>
      <c r="D7" s="1795"/>
      <c r="E7" s="1795"/>
      <c r="F7" s="1795"/>
      <c r="G7" s="1795"/>
      <c r="H7" s="1795"/>
      <c r="I7" s="1795"/>
      <c r="J7" s="1795"/>
      <c r="K7" s="1795"/>
      <c r="L7" s="1795"/>
      <c r="M7" s="1795"/>
      <c r="N7" s="1795"/>
      <c r="O7" s="1795"/>
    </row>
    <row r="8" spans="1:15" ht="39.75" customHeight="1">
      <c r="A8" s="1795" t="s">
        <v>1664</v>
      </c>
      <c r="B8" s="1795"/>
      <c r="C8" s="1795"/>
      <c r="D8" s="1795"/>
      <c r="E8" s="1795"/>
      <c r="F8" s="1795"/>
      <c r="G8" s="1795"/>
      <c r="H8" s="1795"/>
      <c r="I8" s="1795"/>
      <c r="J8" s="1795"/>
      <c r="K8" s="1795"/>
      <c r="L8" s="1795"/>
      <c r="M8" s="1795"/>
      <c r="N8" s="1795"/>
      <c r="O8" s="1795"/>
    </row>
    <row r="9" spans="1:15" ht="23.25" customHeight="1" thickBot="1">
      <c r="A9" s="1796" t="s">
        <v>1621</v>
      </c>
      <c r="B9" s="1796"/>
      <c r="C9" s="1796"/>
      <c r="D9" s="1796"/>
      <c r="E9" s="1796"/>
      <c r="F9" s="1796"/>
      <c r="G9" s="1796"/>
      <c r="H9" s="1796"/>
      <c r="I9" s="1796"/>
      <c r="J9" s="1796"/>
      <c r="K9" s="1796"/>
      <c r="L9" s="1796"/>
      <c r="M9" s="1796"/>
      <c r="N9" s="1796"/>
      <c r="O9" s="1796"/>
    </row>
    <row r="10" spans="1:15" ht="18" customHeight="1" thickBot="1">
      <c r="A10" s="1801"/>
      <c r="B10" s="1797" t="s">
        <v>1665</v>
      </c>
      <c r="C10" s="1797" t="s">
        <v>606</v>
      </c>
      <c r="D10" s="1797" t="s">
        <v>505</v>
      </c>
      <c r="E10" s="1212"/>
      <c r="F10" s="1803" t="s">
        <v>1572</v>
      </c>
      <c r="G10" s="1804"/>
      <c r="H10" s="1213"/>
      <c r="I10" s="1805" t="s">
        <v>81</v>
      </c>
      <c r="J10" s="1797" t="s">
        <v>506</v>
      </c>
      <c r="K10" s="1797" t="s">
        <v>606</v>
      </c>
      <c r="L10" s="1797" t="s">
        <v>505</v>
      </c>
      <c r="M10" s="1214"/>
      <c r="N10" s="1799" t="s">
        <v>1572</v>
      </c>
      <c r="O10" s="1800"/>
    </row>
    <row r="11" spans="1:15" s="1222" customFormat="1" ht="18" customHeight="1" thickBot="1" thickTop="1">
      <c r="A11" s="1802"/>
      <c r="B11" s="1798"/>
      <c r="C11" s="1798"/>
      <c r="D11" s="1798"/>
      <c r="E11" s="1215"/>
      <c r="F11" s="1216" t="s">
        <v>1168</v>
      </c>
      <c r="G11" s="1217" t="s">
        <v>1169</v>
      </c>
      <c r="H11" s="1218"/>
      <c r="I11" s="1806"/>
      <c r="J11" s="1798"/>
      <c r="K11" s="1798"/>
      <c r="L11" s="1798"/>
      <c r="M11" s="1219"/>
      <c r="N11" s="1220" t="s">
        <v>1168</v>
      </c>
      <c r="O11" s="1221" t="s">
        <v>1169</v>
      </c>
    </row>
    <row r="12" spans="1:15" s="988" customFormat="1" ht="15" customHeight="1">
      <c r="A12" s="1223" t="s">
        <v>1666</v>
      </c>
      <c r="B12" s="1224">
        <v>4</v>
      </c>
      <c r="C12" s="1224">
        <v>70</v>
      </c>
      <c r="D12" s="1224">
        <v>3</v>
      </c>
      <c r="E12" s="1225">
        <v>49973</v>
      </c>
      <c r="F12" s="1155">
        <f>E12*96/100</f>
        <v>47974.08</v>
      </c>
      <c r="G12" s="1226">
        <f>E12*94/100</f>
        <v>46974.62</v>
      </c>
      <c r="H12" s="1227"/>
      <c r="I12" s="1152" t="s">
        <v>1671</v>
      </c>
      <c r="J12" s="1228">
        <v>25</v>
      </c>
      <c r="K12" s="1228">
        <v>180</v>
      </c>
      <c r="L12" s="1229">
        <v>18.5</v>
      </c>
      <c r="M12" s="1230">
        <v>137293</v>
      </c>
      <c r="N12" s="1231">
        <f>M12*96/100</f>
        <v>131801.28</v>
      </c>
      <c r="O12" s="1155">
        <f>M12*94/100</f>
        <v>129055.42</v>
      </c>
    </row>
    <row r="13" spans="1:15" s="988" customFormat="1" ht="15" customHeight="1">
      <c r="A13" s="1232" t="s">
        <v>1668</v>
      </c>
      <c r="B13" s="1233">
        <v>4</v>
      </c>
      <c r="C13" s="1233">
        <v>100</v>
      </c>
      <c r="D13" s="1233">
        <v>3</v>
      </c>
      <c r="E13" s="1234">
        <v>54280</v>
      </c>
      <c r="F13" s="1162">
        <f aca="true" t="shared" si="0" ref="F13:F76">E13*96/100</f>
        <v>52108.8</v>
      </c>
      <c r="G13" s="1162">
        <f aca="true" t="shared" si="1" ref="G13:G76">E13*94/100</f>
        <v>51023.2</v>
      </c>
      <c r="H13" s="944"/>
      <c r="I13" s="1159" t="s">
        <v>1673</v>
      </c>
      <c r="J13" s="1233">
        <v>25</v>
      </c>
      <c r="K13" s="1233">
        <v>180</v>
      </c>
      <c r="L13" s="1235">
        <v>18.5</v>
      </c>
      <c r="M13" s="1138">
        <v>145317</v>
      </c>
      <c r="N13" s="1236">
        <f aca="true" t="shared" si="2" ref="N13:N76">M13*96/100</f>
        <v>139504.32</v>
      </c>
      <c r="O13" s="1162">
        <f aca="true" t="shared" si="3" ref="O13:O76">M13*94/100</f>
        <v>136597.98</v>
      </c>
    </row>
    <row r="14" spans="1:15" s="988" customFormat="1" ht="15" customHeight="1">
      <c r="A14" s="1232" t="s">
        <v>1670</v>
      </c>
      <c r="B14" s="1233">
        <v>4</v>
      </c>
      <c r="C14" s="1233">
        <v>130</v>
      </c>
      <c r="D14" s="1233">
        <v>4</v>
      </c>
      <c r="E14" s="1234">
        <v>58174</v>
      </c>
      <c r="F14" s="1162">
        <f t="shared" si="0"/>
        <v>55847.04</v>
      </c>
      <c r="G14" s="1162">
        <f t="shared" si="1"/>
        <v>54683.56</v>
      </c>
      <c r="H14" s="944"/>
      <c r="I14" s="1159" t="s">
        <v>1675</v>
      </c>
      <c r="J14" s="1233">
        <v>25</v>
      </c>
      <c r="K14" s="1233">
        <v>200</v>
      </c>
      <c r="L14" s="1235">
        <v>22</v>
      </c>
      <c r="M14" s="1138">
        <v>147087</v>
      </c>
      <c r="N14" s="1236">
        <f t="shared" si="2"/>
        <v>141203.52</v>
      </c>
      <c r="O14" s="1162">
        <f t="shared" si="3"/>
        <v>138261.78</v>
      </c>
    </row>
    <row r="15" spans="1:15" s="988" customFormat="1" ht="15" customHeight="1">
      <c r="A15" s="1232" t="s">
        <v>1672</v>
      </c>
      <c r="B15" s="1233">
        <v>4</v>
      </c>
      <c r="C15" s="1233">
        <v>160</v>
      </c>
      <c r="D15" s="1233">
        <v>4</v>
      </c>
      <c r="E15" s="1234">
        <v>64900</v>
      </c>
      <c r="F15" s="1162">
        <f t="shared" si="0"/>
        <v>62304</v>
      </c>
      <c r="G15" s="1162">
        <f t="shared" si="1"/>
        <v>61006</v>
      </c>
      <c r="H15" s="944"/>
      <c r="I15" s="1159" t="s">
        <v>1677</v>
      </c>
      <c r="J15" s="1233">
        <v>25</v>
      </c>
      <c r="K15" s="1233">
        <v>220</v>
      </c>
      <c r="L15" s="1235">
        <v>22</v>
      </c>
      <c r="M15" s="1138">
        <v>156586</v>
      </c>
      <c r="N15" s="1236">
        <f t="shared" si="2"/>
        <v>150322.56</v>
      </c>
      <c r="O15" s="1162">
        <f t="shared" si="3"/>
        <v>147190.84</v>
      </c>
    </row>
    <row r="16" spans="1:15" s="988" customFormat="1" ht="15" customHeight="1">
      <c r="A16" s="1232" t="s">
        <v>1674</v>
      </c>
      <c r="B16" s="1233">
        <v>4</v>
      </c>
      <c r="C16" s="1233">
        <v>190</v>
      </c>
      <c r="D16" s="1233">
        <v>4</v>
      </c>
      <c r="E16" s="1234">
        <v>65549</v>
      </c>
      <c r="F16" s="1162">
        <f t="shared" si="0"/>
        <v>62927.04</v>
      </c>
      <c r="G16" s="1162">
        <f t="shared" si="1"/>
        <v>61616.06</v>
      </c>
      <c r="H16" s="944"/>
      <c r="I16" s="1159" t="s">
        <v>1679</v>
      </c>
      <c r="J16" s="1233">
        <v>25</v>
      </c>
      <c r="K16" s="1233">
        <v>230</v>
      </c>
      <c r="L16" s="1235">
        <v>22</v>
      </c>
      <c r="M16" s="1138">
        <v>164197</v>
      </c>
      <c r="N16" s="1236">
        <f t="shared" si="2"/>
        <v>157629.12</v>
      </c>
      <c r="O16" s="1162">
        <f t="shared" si="3"/>
        <v>154345.18</v>
      </c>
    </row>
    <row r="17" spans="1:15" s="988" customFormat="1" ht="15" customHeight="1">
      <c r="A17" s="1232" t="s">
        <v>1676</v>
      </c>
      <c r="B17" s="1233">
        <v>6.5</v>
      </c>
      <c r="C17" s="1233">
        <v>60</v>
      </c>
      <c r="D17" s="1233">
        <v>3</v>
      </c>
      <c r="E17" s="1234">
        <v>48970</v>
      </c>
      <c r="F17" s="1162">
        <f t="shared" si="0"/>
        <v>47011.2</v>
      </c>
      <c r="G17" s="1162">
        <f t="shared" si="1"/>
        <v>46031.8</v>
      </c>
      <c r="H17" s="944"/>
      <c r="I17" s="1159" t="s">
        <v>1681</v>
      </c>
      <c r="J17" s="1233">
        <v>25</v>
      </c>
      <c r="K17" s="1233">
        <v>230</v>
      </c>
      <c r="L17" s="1235">
        <v>22</v>
      </c>
      <c r="M17" s="1138">
        <v>172634</v>
      </c>
      <c r="N17" s="1236">
        <f t="shared" si="2"/>
        <v>165728.64</v>
      </c>
      <c r="O17" s="1162">
        <f t="shared" si="3"/>
        <v>162275.96</v>
      </c>
    </row>
    <row r="18" spans="1:15" s="988" customFormat="1" ht="15" customHeight="1">
      <c r="A18" s="1232" t="s">
        <v>1678</v>
      </c>
      <c r="B18" s="1233">
        <v>6.5</v>
      </c>
      <c r="C18" s="1233">
        <v>85</v>
      </c>
      <c r="D18" s="1233">
        <v>3</v>
      </c>
      <c r="E18" s="1234">
        <v>49973</v>
      </c>
      <c r="F18" s="1162">
        <f t="shared" si="0"/>
        <v>47974.08</v>
      </c>
      <c r="G18" s="1162">
        <f t="shared" si="1"/>
        <v>46974.62</v>
      </c>
      <c r="H18" s="944"/>
      <c r="I18" s="1159" t="s">
        <v>1683</v>
      </c>
      <c r="J18" s="1233">
        <v>25</v>
      </c>
      <c r="K18" s="1233">
        <v>250</v>
      </c>
      <c r="L18" s="1235">
        <v>26</v>
      </c>
      <c r="M18" s="1138">
        <v>187502</v>
      </c>
      <c r="N18" s="1236">
        <f t="shared" si="2"/>
        <v>180001.92</v>
      </c>
      <c r="O18" s="1162">
        <f t="shared" si="3"/>
        <v>176251.88</v>
      </c>
    </row>
    <row r="19" spans="1:15" s="988" customFormat="1" ht="15" customHeight="1">
      <c r="A19" s="1232" t="s">
        <v>1680</v>
      </c>
      <c r="B19" s="1233">
        <v>6.5</v>
      </c>
      <c r="C19" s="1233">
        <v>105</v>
      </c>
      <c r="D19" s="1233">
        <v>4</v>
      </c>
      <c r="E19" s="1234">
        <v>52805</v>
      </c>
      <c r="F19" s="1162">
        <f t="shared" si="0"/>
        <v>50692.8</v>
      </c>
      <c r="G19" s="1162">
        <f t="shared" si="1"/>
        <v>49636.7</v>
      </c>
      <c r="H19" s="944"/>
      <c r="I19" s="1159" t="s">
        <v>1685</v>
      </c>
      <c r="J19" s="1233">
        <v>25</v>
      </c>
      <c r="K19" s="1233">
        <v>270</v>
      </c>
      <c r="L19" s="1235">
        <v>26</v>
      </c>
      <c r="M19" s="1138">
        <v>211338</v>
      </c>
      <c r="N19" s="1236">
        <f t="shared" si="2"/>
        <v>202884.48</v>
      </c>
      <c r="O19" s="1162">
        <f t="shared" si="3"/>
        <v>198657.72</v>
      </c>
    </row>
    <row r="20" spans="1:15" s="988" customFormat="1" ht="15" customHeight="1">
      <c r="A20" s="1232" t="s">
        <v>1682</v>
      </c>
      <c r="B20" s="1233">
        <v>6.5</v>
      </c>
      <c r="C20" s="1233">
        <v>125</v>
      </c>
      <c r="D20" s="1233">
        <v>4</v>
      </c>
      <c r="E20" s="1234">
        <v>54280</v>
      </c>
      <c r="F20" s="1162">
        <f t="shared" si="0"/>
        <v>52108.8</v>
      </c>
      <c r="G20" s="1162">
        <f t="shared" si="1"/>
        <v>51023.2</v>
      </c>
      <c r="H20" s="944"/>
      <c r="I20" s="1159" t="s">
        <v>1687</v>
      </c>
      <c r="J20" s="1233">
        <v>25</v>
      </c>
      <c r="K20" s="1233">
        <v>300</v>
      </c>
      <c r="L20" s="1235">
        <v>37</v>
      </c>
      <c r="M20" s="1138">
        <v>238655</v>
      </c>
      <c r="N20" s="1236">
        <f t="shared" si="2"/>
        <v>229108.8</v>
      </c>
      <c r="O20" s="1162">
        <f t="shared" si="3"/>
        <v>224335.7</v>
      </c>
    </row>
    <row r="21" spans="1:15" s="988" customFormat="1" ht="15" customHeight="1">
      <c r="A21" s="1232" t="s">
        <v>1684</v>
      </c>
      <c r="B21" s="1233">
        <v>6.5</v>
      </c>
      <c r="C21" s="1233">
        <v>140</v>
      </c>
      <c r="D21" s="1233">
        <v>5.5</v>
      </c>
      <c r="E21" s="1234">
        <v>57348</v>
      </c>
      <c r="F21" s="1162">
        <f t="shared" si="0"/>
        <v>55054.08</v>
      </c>
      <c r="G21" s="1162">
        <f t="shared" si="1"/>
        <v>53907.12</v>
      </c>
      <c r="H21" s="944"/>
      <c r="I21" s="1159" t="s">
        <v>1689</v>
      </c>
      <c r="J21" s="1233">
        <v>25</v>
      </c>
      <c r="K21" s="1233">
        <v>300</v>
      </c>
      <c r="L21" s="1233">
        <v>37</v>
      </c>
      <c r="M21" s="1138">
        <v>274114</v>
      </c>
      <c r="N21" s="1236">
        <f t="shared" si="2"/>
        <v>263149.44</v>
      </c>
      <c r="O21" s="1162">
        <f t="shared" si="3"/>
        <v>257667.16</v>
      </c>
    </row>
    <row r="22" spans="1:15" s="988" customFormat="1" ht="15" customHeight="1">
      <c r="A22" s="1232" t="s">
        <v>1686</v>
      </c>
      <c r="B22" s="1233">
        <v>6.5</v>
      </c>
      <c r="C22" s="1233">
        <v>160</v>
      </c>
      <c r="D22" s="1233">
        <v>5.5</v>
      </c>
      <c r="E22" s="1234">
        <v>60593</v>
      </c>
      <c r="F22" s="1162">
        <f t="shared" si="0"/>
        <v>58169.28</v>
      </c>
      <c r="G22" s="1162">
        <f t="shared" si="1"/>
        <v>56957.42</v>
      </c>
      <c r="H22" s="944"/>
      <c r="I22" s="1159" t="s">
        <v>1691</v>
      </c>
      <c r="J22" s="1233">
        <v>25</v>
      </c>
      <c r="K22" s="1233">
        <v>315</v>
      </c>
      <c r="L22" s="1233">
        <v>37</v>
      </c>
      <c r="M22" s="1138">
        <v>263612</v>
      </c>
      <c r="N22" s="1236">
        <f t="shared" si="2"/>
        <v>253067.52</v>
      </c>
      <c r="O22" s="1162">
        <f t="shared" si="3"/>
        <v>247795.28</v>
      </c>
    </row>
    <row r="23" spans="1:15" s="988" customFormat="1" ht="15" customHeight="1">
      <c r="A23" s="1232" t="s">
        <v>1688</v>
      </c>
      <c r="B23" s="1233">
        <v>6.5</v>
      </c>
      <c r="C23" s="1233">
        <v>185</v>
      </c>
      <c r="D23" s="1233">
        <v>7.5</v>
      </c>
      <c r="E23" s="1234">
        <v>62127</v>
      </c>
      <c r="F23" s="1162">
        <f t="shared" si="0"/>
        <v>59641.92</v>
      </c>
      <c r="G23" s="1162">
        <f t="shared" si="1"/>
        <v>58399.38</v>
      </c>
      <c r="H23" s="944"/>
      <c r="I23" s="1159" t="s">
        <v>1693</v>
      </c>
      <c r="J23" s="1233">
        <v>25</v>
      </c>
      <c r="K23" s="1233">
        <v>340</v>
      </c>
      <c r="L23" s="1233">
        <v>45</v>
      </c>
      <c r="M23" s="1138">
        <v>298776</v>
      </c>
      <c r="N23" s="1236">
        <f t="shared" si="2"/>
        <v>286824.96</v>
      </c>
      <c r="O23" s="1162">
        <f t="shared" si="3"/>
        <v>280849.44</v>
      </c>
    </row>
    <row r="24" spans="1:15" s="988" customFormat="1" ht="15" customHeight="1">
      <c r="A24" s="1232" t="s">
        <v>1690</v>
      </c>
      <c r="B24" s="1233">
        <v>6.5</v>
      </c>
      <c r="C24" s="1233">
        <v>225</v>
      </c>
      <c r="D24" s="1233">
        <v>7.5</v>
      </c>
      <c r="E24" s="1234">
        <v>63307</v>
      </c>
      <c r="F24" s="1162">
        <f t="shared" si="0"/>
        <v>60774.72</v>
      </c>
      <c r="G24" s="1162">
        <f t="shared" si="1"/>
        <v>59508.58</v>
      </c>
      <c r="H24" s="944"/>
      <c r="I24" s="1159" t="s">
        <v>1695</v>
      </c>
      <c r="J24" s="1233">
        <v>25</v>
      </c>
      <c r="K24" s="1233">
        <v>350</v>
      </c>
      <c r="L24" s="1235">
        <v>45</v>
      </c>
      <c r="M24" s="1138">
        <v>307154</v>
      </c>
      <c r="N24" s="1236">
        <f t="shared" si="2"/>
        <v>294867.84</v>
      </c>
      <c r="O24" s="1162">
        <f t="shared" si="3"/>
        <v>288724.76</v>
      </c>
    </row>
    <row r="25" spans="1:15" s="988" customFormat="1" ht="15" customHeight="1">
      <c r="A25" s="1232" t="s">
        <v>1692</v>
      </c>
      <c r="B25" s="1233">
        <v>10</v>
      </c>
      <c r="C25" s="1233">
        <v>20</v>
      </c>
      <c r="D25" s="1233">
        <v>3</v>
      </c>
      <c r="E25" s="1234">
        <v>47849</v>
      </c>
      <c r="F25" s="1162">
        <f t="shared" si="0"/>
        <v>45935.04</v>
      </c>
      <c r="G25" s="1162">
        <f t="shared" si="1"/>
        <v>44978.06</v>
      </c>
      <c r="H25" s="944"/>
      <c r="I25" s="1159" t="s">
        <v>1697</v>
      </c>
      <c r="J25" s="1233">
        <v>25</v>
      </c>
      <c r="K25" s="1233">
        <v>370</v>
      </c>
      <c r="L25" s="1235">
        <v>45</v>
      </c>
      <c r="M25" s="1138">
        <v>319072</v>
      </c>
      <c r="N25" s="1236">
        <f t="shared" si="2"/>
        <v>306309.12</v>
      </c>
      <c r="O25" s="1162">
        <f t="shared" si="3"/>
        <v>299927.68</v>
      </c>
    </row>
    <row r="26" spans="1:15" s="988" customFormat="1" ht="15" customHeight="1">
      <c r="A26" s="1232" t="s">
        <v>1694</v>
      </c>
      <c r="B26" s="1233">
        <v>10</v>
      </c>
      <c r="C26" s="1233">
        <v>30</v>
      </c>
      <c r="D26" s="1233">
        <v>3</v>
      </c>
      <c r="E26" s="1234">
        <v>48203</v>
      </c>
      <c r="F26" s="1162">
        <f t="shared" si="0"/>
        <v>46274.88</v>
      </c>
      <c r="G26" s="1162">
        <f t="shared" si="1"/>
        <v>45310.82</v>
      </c>
      <c r="H26" s="944"/>
      <c r="I26" s="1159" t="s">
        <v>1699</v>
      </c>
      <c r="J26" s="1233">
        <v>25</v>
      </c>
      <c r="K26" s="1235">
        <v>400</v>
      </c>
      <c r="L26" s="1237">
        <v>45</v>
      </c>
      <c r="M26" s="1138">
        <v>333527</v>
      </c>
      <c r="N26" s="1236">
        <f t="shared" si="2"/>
        <v>320185.92</v>
      </c>
      <c r="O26" s="1162">
        <f t="shared" si="3"/>
        <v>313515.38</v>
      </c>
    </row>
    <row r="27" spans="1:15" s="988" customFormat="1" ht="15" customHeight="1">
      <c r="A27" s="1232" t="s">
        <v>1696</v>
      </c>
      <c r="B27" s="1233">
        <v>10</v>
      </c>
      <c r="C27" s="1233">
        <v>40</v>
      </c>
      <c r="D27" s="1233">
        <v>3</v>
      </c>
      <c r="E27" s="1234">
        <v>48675</v>
      </c>
      <c r="F27" s="1162">
        <f t="shared" si="0"/>
        <v>46728</v>
      </c>
      <c r="G27" s="1162">
        <f t="shared" si="1"/>
        <v>45754.5</v>
      </c>
      <c r="H27" s="944"/>
      <c r="I27" s="1159" t="s">
        <v>1701</v>
      </c>
      <c r="J27" s="1233">
        <v>40</v>
      </c>
      <c r="K27" s="1235">
        <v>15</v>
      </c>
      <c r="L27" s="1235">
        <v>3</v>
      </c>
      <c r="M27" s="1138">
        <v>36167</v>
      </c>
      <c r="N27" s="1236">
        <f t="shared" si="2"/>
        <v>34720.32</v>
      </c>
      <c r="O27" s="1162">
        <f t="shared" si="3"/>
        <v>33996.98</v>
      </c>
    </row>
    <row r="28" spans="1:15" s="988" customFormat="1" ht="15" customHeight="1">
      <c r="A28" s="1232" t="s">
        <v>1698</v>
      </c>
      <c r="B28" s="1233">
        <v>10</v>
      </c>
      <c r="C28" s="1233">
        <v>50</v>
      </c>
      <c r="D28" s="1233">
        <v>3</v>
      </c>
      <c r="E28" s="1234">
        <v>48970</v>
      </c>
      <c r="F28" s="1162">
        <f t="shared" si="0"/>
        <v>47011.2</v>
      </c>
      <c r="G28" s="1162">
        <f t="shared" si="1"/>
        <v>46031.8</v>
      </c>
      <c r="H28" s="944"/>
      <c r="I28" s="1159" t="s">
        <v>1703</v>
      </c>
      <c r="J28" s="1233">
        <v>40</v>
      </c>
      <c r="K28" s="1235">
        <v>30</v>
      </c>
      <c r="L28" s="1235">
        <v>5.5</v>
      </c>
      <c r="M28" s="1138">
        <v>46551</v>
      </c>
      <c r="N28" s="1236">
        <f t="shared" si="2"/>
        <v>44688.96</v>
      </c>
      <c r="O28" s="1162">
        <f t="shared" si="3"/>
        <v>43757.94</v>
      </c>
    </row>
    <row r="29" spans="1:15" s="988" customFormat="1" ht="15" customHeight="1">
      <c r="A29" s="1232" t="s">
        <v>1700</v>
      </c>
      <c r="B29" s="1233">
        <v>10</v>
      </c>
      <c r="C29" s="1233">
        <v>65</v>
      </c>
      <c r="D29" s="1233">
        <v>3</v>
      </c>
      <c r="E29" s="1234">
        <v>49796</v>
      </c>
      <c r="F29" s="1162">
        <f t="shared" si="0"/>
        <v>47804.16</v>
      </c>
      <c r="G29" s="1162">
        <f t="shared" si="1"/>
        <v>46808.24</v>
      </c>
      <c r="H29" s="944"/>
      <c r="I29" s="1159" t="s">
        <v>1705</v>
      </c>
      <c r="J29" s="1233">
        <v>40</v>
      </c>
      <c r="K29" s="1235">
        <v>40</v>
      </c>
      <c r="L29" s="1237">
        <v>7.5</v>
      </c>
      <c r="M29" s="1138">
        <v>56168</v>
      </c>
      <c r="N29" s="1236">
        <f t="shared" si="2"/>
        <v>53921.28</v>
      </c>
      <c r="O29" s="1162">
        <f t="shared" si="3"/>
        <v>52797.92</v>
      </c>
    </row>
    <row r="30" spans="1:15" s="988" customFormat="1" ht="15" customHeight="1">
      <c r="A30" s="1232" t="s">
        <v>1702</v>
      </c>
      <c r="B30" s="1233">
        <v>10</v>
      </c>
      <c r="C30" s="1233">
        <v>80</v>
      </c>
      <c r="D30" s="1233">
        <v>4</v>
      </c>
      <c r="E30" s="1234">
        <v>50504</v>
      </c>
      <c r="F30" s="1162">
        <f t="shared" si="0"/>
        <v>48483.84</v>
      </c>
      <c r="G30" s="1162">
        <f t="shared" si="1"/>
        <v>47473.76</v>
      </c>
      <c r="H30" s="944"/>
      <c r="I30" s="1159" t="s">
        <v>1707</v>
      </c>
      <c r="J30" s="1233">
        <v>40</v>
      </c>
      <c r="K30" s="1235">
        <v>40</v>
      </c>
      <c r="L30" s="1237">
        <v>7.5</v>
      </c>
      <c r="M30" s="1138">
        <v>61360</v>
      </c>
      <c r="N30" s="1236">
        <f t="shared" si="2"/>
        <v>58905.6</v>
      </c>
      <c r="O30" s="1162">
        <f t="shared" si="3"/>
        <v>57678.4</v>
      </c>
    </row>
    <row r="31" spans="1:15" s="988" customFormat="1" ht="15" customHeight="1">
      <c r="A31" s="1232" t="s">
        <v>1704</v>
      </c>
      <c r="B31" s="1233">
        <v>10</v>
      </c>
      <c r="C31" s="1233">
        <v>90</v>
      </c>
      <c r="D31" s="1233">
        <v>4</v>
      </c>
      <c r="E31" s="1234">
        <v>52215</v>
      </c>
      <c r="F31" s="1162">
        <f t="shared" si="0"/>
        <v>50126.4</v>
      </c>
      <c r="G31" s="1162">
        <f t="shared" si="1"/>
        <v>49082.1</v>
      </c>
      <c r="H31" s="944"/>
      <c r="I31" s="1159" t="s">
        <v>1709</v>
      </c>
      <c r="J31" s="1233">
        <v>40</v>
      </c>
      <c r="K31" s="1235">
        <v>60</v>
      </c>
      <c r="L31" s="1237">
        <v>11</v>
      </c>
      <c r="M31" s="1138">
        <v>89857</v>
      </c>
      <c r="N31" s="1236">
        <f t="shared" si="2"/>
        <v>86262.72</v>
      </c>
      <c r="O31" s="1162">
        <f t="shared" si="3"/>
        <v>84465.58</v>
      </c>
    </row>
    <row r="32" spans="1:15" s="988" customFormat="1" ht="15" customHeight="1">
      <c r="A32" s="1232" t="s">
        <v>1706</v>
      </c>
      <c r="B32" s="1233">
        <v>10</v>
      </c>
      <c r="C32" s="1233">
        <v>100</v>
      </c>
      <c r="D32" s="1233">
        <v>5.5</v>
      </c>
      <c r="E32" s="1234">
        <v>54044</v>
      </c>
      <c r="F32" s="1162">
        <f t="shared" si="0"/>
        <v>51882.24</v>
      </c>
      <c r="G32" s="1162">
        <f t="shared" si="1"/>
        <v>50801.36</v>
      </c>
      <c r="H32" s="944"/>
      <c r="I32" s="1159" t="s">
        <v>1711</v>
      </c>
      <c r="J32" s="1233">
        <v>40</v>
      </c>
      <c r="K32" s="1235">
        <v>60</v>
      </c>
      <c r="L32" s="1237">
        <v>11</v>
      </c>
      <c r="M32" s="1138">
        <v>93043</v>
      </c>
      <c r="N32" s="1236">
        <f t="shared" si="2"/>
        <v>89321.28</v>
      </c>
      <c r="O32" s="1162">
        <f t="shared" si="3"/>
        <v>87460.42</v>
      </c>
    </row>
    <row r="33" spans="1:15" s="988" customFormat="1" ht="15" customHeight="1">
      <c r="A33" s="1232" t="s">
        <v>1708</v>
      </c>
      <c r="B33" s="1233">
        <v>10</v>
      </c>
      <c r="C33" s="1233">
        <v>110</v>
      </c>
      <c r="D33" s="1233">
        <v>5.5</v>
      </c>
      <c r="E33" s="1234">
        <v>56050</v>
      </c>
      <c r="F33" s="1162">
        <f t="shared" si="0"/>
        <v>53808</v>
      </c>
      <c r="G33" s="1162">
        <f t="shared" si="1"/>
        <v>52687</v>
      </c>
      <c r="H33" s="944"/>
      <c r="I33" s="1159" t="s">
        <v>1713</v>
      </c>
      <c r="J33" s="1233">
        <v>40</v>
      </c>
      <c r="K33" s="1235">
        <v>90</v>
      </c>
      <c r="L33" s="1237">
        <v>15</v>
      </c>
      <c r="M33" s="1138">
        <v>95403</v>
      </c>
      <c r="N33" s="1236">
        <f t="shared" si="2"/>
        <v>91586.88</v>
      </c>
      <c r="O33" s="1162">
        <f t="shared" si="3"/>
        <v>89678.82</v>
      </c>
    </row>
    <row r="34" spans="1:15" s="988" customFormat="1" ht="15" customHeight="1">
      <c r="A34" s="1232" t="s">
        <v>1710</v>
      </c>
      <c r="B34" s="1233">
        <v>10</v>
      </c>
      <c r="C34" s="1233">
        <v>120</v>
      </c>
      <c r="D34" s="1233">
        <v>5.5</v>
      </c>
      <c r="E34" s="1234">
        <v>58056</v>
      </c>
      <c r="F34" s="1162">
        <f t="shared" si="0"/>
        <v>55733.76</v>
      </c>
      <c r="G34" s="1162">
        <f t="shared" si="1"/>
        <v>54572.64</v>
      </c>
      <c r="H34" s="944"/>
      <c r="I34" s="1159" t="s">
        <v>1715</v>
      </c>
      <c r="J34" s="1233">
        <v>40</v>
      </c>
      <c r="K34" s="1235">
        <v>90</v>
      </c>
      <c r="L34" s="1237">
        <v>15</v>
      </c>
      <c r="M34" s="1138">
        <v>99238</v>
      </c>
      <c r="N34" s="1236">
        <f t="shared" si="2"/>
        <v>95268.48</v>
      </c>
      <c r="O34" s="1162">
        <f t="shared" si="3"/>
        <v>93283.72</v>
      </c>
    </row>
    <row r="35" spans="1:15" s="988" customFormat="1" ht="15" customHeight="1">
      <c r="A35" s="1232" t="s">
        <v>1712</v>
      </c>
      <c r="B35" s="1233">
        <v>10</v>
      </c>
      <c r="C35" s="1233">
        <v>130</v>
      </c>
      <c r="D35" s="1233">
        <v>7.5</v>
      </c>
      <c r="E35" s="1234">
        <v>60475</v>
      </c>
      <c r="F35" s="1162">
        <f t="shared" si="0"/>
        <v>58056</v>
      </c>
      <c r="G35" s="1162">
        <f t="shared" si="1"/>
        <v>56846.5</v>
      </c>
      <c r="H35" s="944"/>
      <c r="I35" s="1159" t="s">
        <v>1717</v>
      </c>
      <c r="J35" s="1233">
        <v>40</v>
      </c>
      <c r="K35" s="1235">
        <v>120</v>
      </c>
      <c r="L35" s="1237">
        <v>22</v>
      </c>
      <c r="M35" s="1138">
        <v>126673</v>
      </c>
      <c r="N35" s="1236">
        <f t="shared" si="2"/>
        <v>121606.08</v>
      </c>
      <c r="O35" s="1162">
        <f t="shared" si="3"/>
        <v>119072.62</v>
      </c>
    </row>
    <row r="36" spans="1:15" s="988" customFormat="1" ht="15" customHeight="1">
      <c r="A36" s="1232" t="s">
        <v>1714</v>
      </c>
      <c r="B36" s="1233">
        <v>10</v>
      </c>
      <c r="C36" s="1233">
        <v>140</v>
      </c>
      <c r="D36" s="1233">
        <v>7.5</v>
      </c>
      <c r="E36" s="1234">
        <v>63130</v>
      </c>
      <c r="F36" s="1162">
        <f t="shared" si="0"/>
        <v>60604.8</v>
      </c>
      <c r="G36" s="1162">
        <f t="shared" si="1"/>
        <v>59342.2</v>
      </c>
      <c r="H36" s="944"/>
      <c r="I36" s="1159" t="s">
        <v>1719</v>
      </c>
      <c r="J36" s="1233">
        <v>40</v>
      </c>
      <c r="K36" s="1235">
        <v>120</v>
      </c>
      <c r="L36" s="1237">
        <v>22</v>
      </c>
      <c r="M36" s="1138">
        <v>132514</v>
      </c>
      <c r="N36" s="1236">
        <f t="shared" si="2"/>
        <v>127213.44</v>
      </c>
      <c r="O36" s="1162">
        <f t="shared" si="3"/>
        <v>124563.16</v>
      </c>
    </row>
    <row r="37" spans="1:15" s="988" customFormat="1" ht="15" customHeight="1">
      <c r="A37" s="1232" t="s">
        <v>1716</v>
      </c>
      <c r="B37" s="1233">
        <v>10</v>
      </c>
      <c r="C37" s="1233">
        <v>150</v>
      </c>
      <c r="D37" s="1233">
        <v>7.5</v>
      </c>
      <c r="E37" s="1234">
        <v>68322</v>
      </c>
      <c r="F37" s="1162">
        <f t="shared" si="0"/>
        <v>65589.12</v>
      </c>
      <c r="G37" s="1162">
        <f t="shared" si="1"/>
        <v>64222.68</v>
      </c>
      <c r="H37" s="944"/>
      <c r="I37" s="1159" t="s">
        <v>1721</v>
      </c>
      <c r="J37" s="1233">
        <v>40</v>
      </c>
      <c r="K37" s="1235">
        <v>135</v>
      </c>
      <c r="L37" s="1237">
        <v>30</v>
      </c>
      <c r="M37" s="1138">
        <v>130213</v>
      </c>
      <c r="N37" s="1236">
        <f t="shared" si="2"/>
        <v>125004.48</v>
      </c>
      <c r="O37" s="1162">
        <f t="shared" si="3"/>
        <v>122400.22</v>
      </c>
    </row>
    <row r="38" spans="1:15" s="988" customFormat="1" ht="15" customHeight="1">
      <c r="A38" s="1232" t="s">
        <v>1718</v>
      </c>
      <c r="B38" s="1233">
        <v>10</v>
      </c>
      <c r="C38" s="1233">
        <v>160</v>
      </c>
      <c r="D38" s="1233">
        <v>7.5</v>
      </c>
      <c r="E38" s="1234">
        <v>73219</v>
      </c>
      <c r="F38" s="1162">
        <f t="shared" si="0"/>
        <v>70290.24</v>
      </c>
      <c r="G38" s="1162">
        <f t="shared" si="1"/>
        <v>68825.86</v>
      </c>
      <c r="H38" s="944"/>
      <c r="I38" s="1159" t="s">
        <v>1723</v>
      </c>
      <c r="J38" s="1233">
        <v>40</v>
      </c>
      <c r="K38" s="1235">
        <v>150</v>
      </c>
      <c r="L38" s="1237">
        <v>30</v>
      </c>
      <c r="M38" s="1138">
        <v>134048</v>
      </c>
      <c r="N38" s="1236">
        <f t="shared" si="2"/>
        <v>128686.08</v>
      </c>
      <c r="O38" s="1162">
        <f t="shared" si="3"/>
        <v>126005.12</v>
      </c>
    </row>
    <row r="39" spans="1:15" s="988" customFormat="1" ht="15" customHeight="1">
      <c r="A39" s="1232" t="s">
        <v>1720</v>
      </c>
      <c r="B39" s="1233">
        <v>10</v>
      </c>
      <c r="C39" s="1233">
        <v>170</v>
      </c>
      <c r="D39" s="1233">
        <v>7.5</v>
      </c>
      <c r="E39" s="1234">
        <v>75048</v>
      </c>
      <c r="F39" s="1162">
        <f t="shared" si="0"/>
        <v>72046.08</v>
      </c>
      <c r="G39" s="1162">
        <f t="shared" si="1"/>
        <v>70545.12</v>
      </c>
      <c r="H39" s="944"/>
      <c r="I39" s="1159" t="s">
        <v>1725</v>
      </c>
      <c r="J39" s="1233">
        <v>40</v>
      </c>
      <c r="K39" s="1235">
        <v>150</v>
      </c>
      <c r="L39" s="1237">
        <v>30</v>
      </c>
      <c r="M39" s="1138">
        <v>139299</v>
      </c>
      <c r="N39" s="1236">
        <f t="shared" si="2"/>
        <v>133727.04</v>
      </c>
      <c r="O39" s="1162">
        <f t="shared" si="3"/>
        <v>130941.06</v>
      </c>
    </row>
    <row r="40" spans="1:15" s="988" customFormat="1" ht="15" customHeight="1">
      <c r="A40" s="1232" t="s">
        <v>1722</v>
      </c>
      <c r="B40" s="1233">
        <v>10</v>
      </c>
      <c r="C40" s="1233">
        <v>185</v>
      </c>
      <c r="D40" s="1233">
        <v>9</v>
      </c>
      <c r="E40" s="1234">
        <v>76759</v>
      </c>
      <c r="F40" s="1162">
        <f t="shared" si="0"/>
        <v>73688.64</v>
      </c>
      <c r="G40" s="1162">
        <f t="shared" si="1"/>
        <v>72153.46</v>
      </c>
      <c r="H40" s="944"/>
      <c r="I40" s="1159" t="s">
        <v>1727</v>
      </c>
      <c r="J40" s="1233">
        <v>40</v>
      </c>
      <c r="K40" s="1235">
        <v>160</v>
      </c>
      <c r="L40" s="1237">
        <v>37</v>
      </c>
      <c r="M40" s="1138">
        <v>145081</v>
      </c>
      <c r="N40" s="1236">
        <f t="shared" si="2"/>
        <v>139277.76</v>
      </c>
      <c r="O40" s="1162">
        <f t="shared" si="3"/>
        <v>136376.14</v>
      </c>
    </row>
    <row r="41" spans="1:15" s="988" customFormat="1" ht="15" customHeight="1">
      <c r="A41" s="1232" t="s">
        <v>1724</v>
      </c>
      <c r="B41" s="1233">
        <v>10</v>
      </c>
      <c r="C41" s="1233">
        <v>195</v>
      </c>
      <c r="D41" s="1233">
        <v>9</v>
      </c>
      <c r="E41" s="1234">
        <v>77939</v>
      </c>
      <c r="F41" s="1162">
        <f t="shared" si="0"/>
        <v>74821.44</v>
      </c>
      <c r="G41" s="1162">
        <f t="shared" si="1"/>
        <v>73262.66</v>
      </c>
      <c r="H41" s="944"/>
      <c r="I41" s="1159" t="s">
        <v>1729</v>
      </c>
      <c r="J41" s="1233">
        <v>40</v>
      </c>
      <c r="K41" s="1235">
        <v>180</v>
      </c>
      <c r="L41" s="1237">
        <v>37</v>
      </c>
      <c r="M41" s="1138">
        <v>161365</v>
      </c>
      <c r="N41" s="1236">
        <f t="shared" si="2"/>
        <v>154910.4</v>
      </c>
      <c r="O41" s="1162">
        <f t="shared" si="3"/>
        <v>151683.1</v>
      </c>
    </row>
    <row r="42" spans="1:15" s="988" customFormat="1" ht="15" customHeight="1">
      <c r="A42" s="1232" t="s">
        <v>1726</v>
      </c>
      <c r="B42" s="1233">
        <v>10</v>
      </c>
      <c r="C42" s="1233">
        <v>200</v>
      </c>
      <c r="D42" s="1233">
        <v>9</v>
      </c>
      <c r="E42" s="1234">
        <v>78942</v>
      </c>
      <c r="F42" s="1162">
        <f t="shared" si="0"/>
        <v>75784.32</v>
      </c>
      <c r="G42" s="1162">
        <f t="shared" si="1"/>
        <v>74205.48</v>
      </c>
      <c r="H42" s="944"/>
      <c r="I42" s="1159" t="s">
        <v>1731</v>
      </c>
      <c r="J42" s="1233">
        <v>40</v>
      </c>
      <c r="K42" s="1235">
        <v>180</v>
      </c>
      <c r="L42" s="1237">
        <v>37</v>
      </c>
      <c r="M42" s="1138">
        <v>169212</v>
      </c>
      <c r="N42" s="1236">
        <f t="shared" si="2"/>
        <v>162443.52</v>
      </c>
      <c r="O42" s="1162">
        <f t="shared" si="3"/>
        <v>159059.28</v>
      </c>
    </row>
    <row r="43" spans="1:15" s="988" customFormat="1" ht="15" customHeight="1">
      <c r="A43" s="1232" t="s">
        <v>1728</v>
      </c>
      <c r="B43" s="1233">
        <v>10</v>
      </c>
      <c r="C43" s="1233">
        <v>210</v>
      </c>
      <c r="D43" s="1233">
        <v>11</v>
      </c>
      <c r="E43" s="1234">
        <v>80240</v>
      </c>
      <c r="F43" s="1162">
        <f t="shared" si="0"/>
        <v>77030.4</v>
      </c>
      <c r="G43" s="1162">
        <f t="shared" si="1"/>
        <v>75425.6</v>
      </c>
      <c r="H43" s="944"/>
      <c r="I43" s="1159" t="s">
        <v>1733</v>
      </c>
      <c r="J43" s="1233">
        <v>40</v>
      </c>
      <c r="K43" s="1235">
        <v>200</v>
      </c>
      <c r="L43" s="1237">
        <v>37</v>
      </c>
      <c r="M43" s="1138">
        <v>217061</v>
      </c>
      <c r="N43" s="1236">
        <f t="shared" si="2"/>
        <v>208378.56</v>
      </c>
      <c r="O43" s="1162">
        <f t="shared" si="3"/>
        <v>204037.34</v>
      </c>
    </row>
    <row r="44" spans="1:15" s="988" customFormat="1" ht="15" customHeight="1">
      <c r="A44" s="1232" t="s">
        <v>1730</v>
      </c>
      <c r="B44" s="1233">
        <v>10</v>
      </c>
      <c r="C44" s="1233">
        <v>220</v>
      </c>
      <c r="D44" s="1233">
        <v>11</v>
      </c>
      <c r="E44" s="1234">
        <v>81420</v>
      </c>
      <c r="F44" s="1162">
        <f t="shared" si="0"/>
        <v>78163.2</v>
      </c>
      <c r="G44" s="1162">
        <f t="shared" si="1"/>
        <v>76534.8</v>
      </c>
      <c r="H44" s="944"/>
      <c r="I44" s="1159" t="s">
        <v>1735</v>
      </c>
      <c r="J44" s="1233">
        <v>40</v>
      </c>
      <c r="K44" s="1235">
        <v>200</v>
      </c>
      <c r="L44" s="1237">
        <v>37</v>
      </c>
      <c r="M44" s="1138">
        <v>230041</v>
      </c>
      <c r="N44" s="1236">
        <f t="shared" si="2"/>
        <v>220839.36</v>
      </c>
      <c r="O44" s="1162">
        <f t="shared" si="3"/>
        <v>216238.54</v>
      </c>
    </row>
    <row r="45" spans="1:15" s="988" customFormat="1" ht="15" customHeight="1">
      <c r="A45" s="1232" t="s">
        <v>1732</v>
      </c>
      <c r="B45" s="1233">
        <v>10</v>
      </c>
      <c r="C45" s="1233">
        <v>235</v>
      </c>
      <c r="D45" s="1233">
        <v>11</v>
      </c>
      <c r="E45" s="1234">
        <v>82895</v>
      </c>
      <c r="F45" s="1162">
        <f t="shared" si="0"/>
        <v>79579.2</v>
      </c>
      <c r="G45" s="1162">
        <f t="shared" si="1"/>
        <v>77921.3</v>
      </c>
      <c r="H45" s="944"/>
      <c r="I45" s="1159" t="s">
        <v>1737</v>
      </c>
      <c r="J45" s="1233">
        <v>40</v>
      </c>
      <c r="K45" s="1235">
        <v>230</v>
      </c>
      <c r="L45" s="1237">
        <v>45</v>
      </c>
      <c r="M45" s="1138">
        <v>269217</v>
      </c>
      <c r="N45" s="1236">
        <f t="shared" si="2"/>
        <v>258448.32</v>
      </c>
      <c r="O45" s="1162">
        <f t="shared" si="3"/>
        <v>253063.98</v>
      </c>
    </row>
    <row r="46" spans="1:15" s="988" customFormat="1" ht="15" customHeight="1">
      <c r="A46" s="1232" t="s">
        <v>1734</v>
      </c>
      <c r="B46" s="1233">
        <v>10</v>
      </c>
      <c r="C46" s="1233">
        <v>240</v>
      </c>
      <c r="D46" s="1233">
        <v>11</v>
      </c>
      <c r="E46" s="1234">
        <v>87733</v>
      </c>
      <c r="F46" s="1162">
        <f t="shared" si="0"/>
        <v>84223.68</v>
      </c>
      <c r="G46" s="1162">
        <f t="shared" si="1"/>
        <v>82469.02</v>
      </c>
      <c r="H46" s="944"/>
      <c r="I46" s="1159" t="s">
        <v>1739</v>
      </c>
      <c r="J46" s="1233">
        <v>40</v>
      </c>
      <c r="K46" s="1235">
        <v>260</v>
      </c>
      <c r="L46" s="1237">
        <v>45</v>
      </c>
      <c r="M46" s="1138">
        <v>327863</v>
      </c>
      <c r="N46" s="1236">
        <f t="shared" si="2"/>
        <v>314748.48</v>
      </c>
      <c r="O46" s="1162">
        <f t="shared" si="3"/>
        <v>308191.22</v>
      </c>
    </row>
    <row r="47" spans="1:15" s="988" customFormat="1" ht="15" customHeight="1">
      <c r="A47" s="1232" t="s">
        <v>1736</v>
      </c>
      <c r="B47" s="1233">
        <v>10</v>
      </c>
      <c r="C47" s="1233">
        <v>250</v>
      </c>
      <c r="D47" s="1233">
        <v>11</v>
      </c>
      <c r="E47" s="1234">
        <v>93456</v>
      </c>
      <c r="F47" s="1162">
        <f t="shared" si="0"/>
        <v>89717.76</v>
      </c>
      <c r="G47" s="1162">
        <f t="shared" si="1"/>
        <v>87848.64</v>
      </c>
      <c r="H47" s="944"/>
      <c r="I47" s="1159" t="s">
        <v>1741</v>
      </c>
      <c r="J47" s="1233">
        <v>65</v>
      </c>
      <c r="K47" s="1235">
        <v>40</v>
      </c>
      <c r="L47" s="1237">
        <v>18.5</v>
      </c>
      <c r="M47" s="1138">
        <v>116407</v>
      </c>
      <c r="N47" s="1236">
        <f t="shared" si="2"/>
        <v>111750.72</v>
      </c>
      <c r="O47" s="1162">
        <f t="shared" si="3"/>
        <v>109422.58</v>
      </c>
    </row>
    <row r="48" spans="1:15" s="988" customFormat="1" ht="15" customHeight="1">
      <c r="A48" s="1232" t="s">
        <v>1738</v>
      </c>
      <c r="B48" s="1233">
        <v>10</v>
      </c>
      <c r="C48" s="1233">
        <v>260</v>
      </c>
      <c r="D48" s="1233">
        <v>13</v>
      </c>
      <c r="E48" s="1234">
        <v>99474</v>
      </c>
      <c r="F48" s="1162">
        <f t="shared" si="0"/>
        <v>95495.04</v>
      </c>
      <c r="G48" s="1162">
        <f t="shared" si="1"/>
        <v>93505.56</v>
      </c>
      <c r="H48" s="944"/>
      <c r="I48" s="1159" t="s">
        <v>1743</v>
      </c>
      <c r="J48" s="1233">
        <v>65</v>
      </c>
      <c r="K48" s="1235">
        <v>55</v>
      </c>
      <c r="L48" s="1237">
        <v>22</v>
      </c>
      <c r="M48" s="1138">
        <v>124608</v>
      </c>
      <c r="N48" s="1236">
        <f t="shared" si="2"/>
        <v>119623.68</v>
      </c>
      <c r="O48" s="1162">
        <f t="shared" si="3"/>
        <v>117131.52</v>
      </c>
    </row>
    <row r="49" spans="1:15" s="988" customFormat="1" ht="15" customHeight="1">
      <c r="A49" s="1232" t="s">
        <v>1740</v>
      </c>
      <c r="B49" s="1233">
        <v>10</v>
      </c>
      <c r="C49" s="1233">
        <v>275</v>
      </c>
      <c r="D49" s="1233">
        <v>13</v>
      </c>
      <c r="E49" s="1234">
        <v>104902</v>
      </c>
      <c r="F49" s="1162">
        <f t="shared" si="0"/>
        <v>100705.92</v>
      </c>
      <c r="G49" s="1162">
        <f t="shared" si="1"/>
        <v>98607.88</v>
      </c>
      <c r="H49" s="944"/>
      <c r="I49" s="1159" t="s">
        <v>1745</v>
      </c>
      <c r="J49" s="1233">
        <v>65</v>
      </c>
      <c r="K49" s="1235">
        <v>70</v>
      </c>
      <c r="L49" s="1237">
        <v>22</v>
      </c>
      <c r="M49" s="1138">
        <v>133281</v>
      </c>
      <c r="N49" s="1236">
        <f t="shared" si="2"/>
        <v>127949.76</v>
      </c>
      <c r="O49" s="1162">
        <f t="shared" si="3"/>
        <v>125284.14</v>
      </c>
    </row>
    <row r="50" spans="1:15" s="988" customFormat="1" ht="15" customHeight="1">
      <c r="A50" s="1232" t="s">
        <v>1742</v>
      </c>
      <c r="B50" s="1233">
        <v>10</v>
      </c>
      <c r="C50" s="1233">
        <v>290</v>
      </c>
      <c r="D50" s="1233">
        <v>13</v>
      </c>
      <c r="E50" s="1234">
        <v>111392</v>
      </c>
      <c r="F50" s="1162">
        <f t="shared" si="0"/>
        <v>106936.32</v>
      </c>
      <c r="G50" s="1162">
        <f t="shared" si="1"/>
        <v>104708.48</v>
      </c>
      <c r="H50" s="944"/>
      <c r="I50" s="1159" t="s">
        <v>1747</v>
      </c>
      <c r="J50" s="1233">
        <v>65</v>
      </c>
      <c r="K50" s="1235">
        <v>80</v>
      </c>
      <c r="L50" s="1237">
        <v>26</v>
      </c>
      <c r="M50" s="1138">
        <v>152161</v>
      </c>
      <c r="N50" s="1236">
        <f t="shared" si="2"/>
        <v>146074.56</v>
      </c>
      <c r="O50" s="1162">
        <f t="shared" si="3"/>
        <v>143031.34</v>
      </c>
    </row>
    <row r="51" spans="1:15" s="988" customFormat="1" ht="15" customHeight="1">
      <c r="A51" s="1232" t="s">
        <v>1744</v>
      </c>
      <c r="B51" s="1233">
        <v>10</v>
      </c>
      <c r="C51" s="1233">
        <v>300</v>
      </c>
      <c r="D51" s="1233">
        <v>13</v>
      </c>
      <c r="E51" s="1234">
        <v>113221</v>
      </c>
      <c r="F51" s="1162">
        <f t="shared" si="0"/>
        <v>108692.16</v>
      </c>
      <c r="G51" s="1162">
        <f t="shared" si="1"/>
        <v>106427.74</v>
      </c>
      <c r="H51" s="944"/>
      <c r="I51" s="1159" t="s">
        <v>1749</v>
      </c>
      <c r="J51" s="1233">
        <v>65</v>
      </c>
      <c r="K51" s="1235">
        <v>90</v>
      </c>
      <c r="L51" s="1237">
        <v>30</v>
      </c>
      <c r="M51" s="1138">
        <v>170451</v>
      </c>
      <c r="N51" s="1236">
        <f t="shared" si="2"/>
        <v>163632.96</v>
      </c>
      <c r="O51" s="1162">
        <f t="shared" si="3"/>
        <v>160223.94</v>
      </c>
    </row>
    <row r="52" spans="1:15" s="988" customFormat="1" ht="15" customHeight="1">
      <c r="A52" s="1232" t="s">
        <v>1746</v>
      </c>
      <c r="B52" s="1233">
        <v>10</v>
      </c>
      <c r="C52" s="1233">
        <v>310</v>
      </c>
      <c r="D52" s="1233">
        <v>15</v>
      </c>
      <c r="E52" s="1234">
        <v>115050</v>
      </c>
      <c r="F52" s="1162">
        <f t="shared" si="0"/>
        <v>110448</v>
      </c>
      <c r="G52" s="1162">
        <f t="shared" si="1"/>
        <v>108147</v>
      </c>
      <c r="H52" s="944"/>
      <c r="I52" s="1159" t="s">
        <v>1751</v>
      </c>
      <c r="J52" s="1233">
        <v>65</v>
      </c>
      <c r="K52" s="1235">
        <v>110</v>
      </c>
      <c r="L52" s="1237">
        <v>37</v>
      </c>
      <c r="M52" s="1138">
        <v>183549</v>
      </c>
      <c r="N52" s="1236">
        <f t="shared" si="2"/>
        <v>176207.04</v>
      </c>
      <c r="O52" s="1162">
        <f t="shared" si="3"/>
        <v>172536.06</v>
      </c>
    </row>
    <row r="53" spans="1:15" s="988" customFormat="1" ht="15" customHeight="1">
      <c r="A53" s="1232" t="s">
        <v>1748</v>
      </c>
      <c r="B53" s="1233">
        <v>10</v>
      </c>
      <c r="C53" s="1233">
        <v>320</v>
      </c>
      <c r="D53" s="1233">
        <v>15</v>
      </c>
      <c r="E53" s="1234">
        <v>117115</v>
      </c>
      <c r="F53" s="1162">
        <f t="shared" si="0"/>
        <v>112430.4</v>
      </c>
      <c r="G53" s="1162">
        <f t="shared" si="1"/>
        <v>110088.1</v>
      </c>
      <c r="H53" s="944"/>
      <c r="I53" s="1159" t="s">
        <v>1753</v>
      </c>
      <c r="J53" s="1233">
        <v>65</v>
      </c>
      <c r="K53" s="1235">
        <v>125</v>
      </c>
      <c r="L53" s="1233">
        <v>37</v>
      </c>
      <c r="M53" s="1138">
        <v>195880</v>
      </c>
      <c r="N53" s="1236">
        <f t="shared" si="2"/>
        <v>188044.8</v>
      </c>
      <c r="O53" s="1162">
        <f t="shared" si="3"/>
        <v>184127.2</v>
      </c>
    </row>
    <row r="54" spans="1:15" s="988" customFormat="1" ht="15" customHeight="1">
      <c r="A54" s="1232" t="s">
        <v>1750</v>
      </c>
      <c r="B54" s="1233">
        <v>10</v>
      </c>
      <c r="C54" s="1233">
        <v>340</v>
      </c>
      <c r="D54" s="1233">
        <v>15</v>
      </c>
      <c r="E54" s="1234">
        <v>119652</v>
      </c>
      <c r="F54" s="1162">
        <f t="shared" si="0"/>
        <v>114865.92</v>
      </c>
      <c r="G54" s="1162">
        <f t="shared" si="1"/>
        <v>112472.88</v>
      </c>
      <c r="H54" s="944"/>
      <c r="I54" s="1159" t="s">
        <v>1755</v>
      </c>
      <c r="J54" s="1233">
        <v>65</v>
      </c>
      <c r="K54" s="1235">
        <v>135</v>
      </c>
      <c r="L54" s="1233">
        <v>37</v>
      </c>
      <c r="M54" s="1138">
        <v>207621</v>
      </c>
      <c r="N54" s="1236">
        <f t="shared" si="2"/>
        <v>199316.16</v>
      </c>
      <c r="O54" s="1162">
        <f t="shared" si="3"/>
        <v>195163.74</v>
      </c>
    </row>
    <row r="55" spans="1:15" s="988" customFormat="1" ht="15" customHeight="1">
      <c r="A55" s="1232" t="s">
        <v>1752</v>
      </c>
      <c r="B55" s="1233">
        <v>10</v>
      </c>
      <c r="C55" s="1233">
        <v>350</v>
      </c>
      <c r="D55" s="1233">
        <v>18.5</v>
      </c>
      <c r="E55" s="1234">
        <v>122425</v>
      </c>
      <c r="F55" s="1162">
        <f t="shared" si="0"/>
        <v>117528</v>
      </c>
      <c r="G55" s="1162">
        <f t="shared" si="1"/>
        <v>115079.5</v>
      </c>
      <c r="H55" s="944"/>
      <c r="I55" s="1159" t="s">
        <v>1757</v>
      </c>
      <c r="J55" s="1233">
        <v>65</v>
      </c>
      <c r="K55" s="1235">
        <v>145</v>
      </c>
      <c r="L55" s="1233">
        <v>45</v>
      </c>
      <c r="M55" s="1138">
        <v>227504</v>
      </c>
      <c r="N55" s="1236">
        <f t="shared" si="2"/>
        <v>218403.84</v>
      </c>
      <c r="O55" s="1162">
        <f t="shared" si="3"/>
        <v>213853.76</v>
      </c>
    </row>
    <row r="56" spans="1:15" s="988" customFormat="1" ht="15" customHeight="1">
      <c r="A56" s="1232" t="s">
        <v>1754</v>
      </c>
      <c r="B56" s="1233">
        <v>10</v>
      </c>
      <c r="C56" s="1233">
        <v>360</v>
      </c>
      <c r="D56" s="1233">
        <v>18.5</v>
      </c>
      <c r="E56" s="1234">
        <v>123192</v>
      </c>
      <c r="F56" s="1162">
        <f t="shared" si="0"/>
        <v>118264.32</v>
      </c>
      <c r="G56" s="1162">
        <f t="shared" si="1"/>
        <v>115800.48</v>
      </c>
      <c r="H56" s="944"/>
      <c r="I56" s="1159" t="s">
        <v>1759</v>
      </c>
      <c r="J56" s="1233">
        <v>65</v>
      </c>
      <c r="K56" s="1235">
        <v>160</v>
      </c>
      <c r="L56" s="1233">
        <v>45</v>
      </c>
      <c r="M56" s="1138">
        <v>245381</v>
      </c>
      <c r="N56" s="1236">
        <f t="shared" si="2"/>
        <v>235565.76</v>
      </c>
      <c r="O56" s="1162">
        <f t="shared" si="3"/>
        <v>230658.14</v>
      </c>
    </row>
    <row r="57" spans="1:15" s="988" customFormat="1" ht="15" customHeight="1">
      <c r="A57" s="1232" t="s">
        <v>1756</v>
      </c>
      <c r="B57" s="1233">
        <v>10</v>
      </c>
      <c r="C57" s="1233">
        <v>370</v>
      </c>
      <c r="D57" s="1233">
        <v>18.5</v>
      </c>
      <c r="E57" s="1234">
        <v>127204</v>
      </c>
      <c r="F57" s="1162">
        <f t="shared" si="0"/>
        <v>122115.84</v>
      </c>
      <c r="G57" s="1162">
        <f t="shared" si="1"/>
        <v>119571.76</v>
      </c>
      <c r="H57" s="944"/>
      <c r="I57" s="1159" t="s">
        <v>1761</v>
      </c>
      <c r="J57" s="1233">
        <v>65</v>
      </c>
      <c r="K57" s="1235">
        <v>180</v>
      </c>
      <c r="L57" s="1233">
        <v>45</v>
      </c>
      <c r="M57" s="1138">
        <v>246148</v>
      </c>
      <c r="N57" s="1236">
        <f t="shared" si="2"/>
        <v>236302.08</v>
      </c>
      <c r="O57" s="1162">
        <f t="shared" si="3"/>
        <v>231379.12</v>
      </c>
    </row>
    <row r="58" spans="1:15" s="988" customFormat="1" ht="15" customHeight="1">
      <c r="A58" s="1232" t="s">
        <v>1758</v>
      </c>
      <c r="B58" s="1233">
        <v>10</v>
      </c>
      <c r="C58" s="1233">
        <v>380</v>
      </c>
      <c r="D58" s="1233">
        <v>18.5</v>
      </c>
      <c r="E58" s="1234">
        <v>128797</v>
      </c>
      <c r="F58" s="1162">
        <f t="shared" si="0"/>
        <v>123645.12</v>
      </c>
      <c r="G58" s="1162">
        <f t="shared" si="1"/>
        <v>121069.18</v>
      </c>
      <c r="H58" s="944"/>
      <c r="I58" s="1159" t="s">
        <v>1763</v>
      </c>
      <c r="J58" s="1233">
        <v>65</v>
      </c>
      <c r="K58" s="1235">
        <v>65</v>
      </c>
      <c r="L58" s="1237">
        <v>22</v>
      </c>
      <c r="M58" s="1138">
        <v>129151</v>
      </c>
      <c r="N58" s="1236">
        <f t="shared" si="2"/>
        <v>123984.96</v>
      </c>
      <c r="O58" s="1162">
        <f t="shared" si="3"/>
        <v>121401.94</v>
      </c>
    </row>
    <row r="59" spans="1:15" s="988" customFormat="1" ht="15" customHeight="1">
      <c r="A59" s="1232" t="s">
        <v>1760</v>
      </c>
      <c r="B59" s="1233">
        <v>10</v>
      </c>
      <c r="C59" s="1233">
        <v>390</v>
      </c>
      <c r="D59" s="1233">
        <v>18.5</v>
      </c>
      <c r="E59" s="1234">
        <v>130626</v>
      </c>
      <c r="F59" s="1162">
        <f t="shared" si="0"/>
        <v>125400.96</v>
      </c>
      <c r="G59" s="1162">
        <f t="shared" si="1"/>
        <v>122788.44</v>
      </c>
      <c r="H59" s="944"/>
      <c r="I59" s="1159" t="s">
        <v>1765</v>
      </c>
      <c r="J59" s="1233">
        <v>65</v>
      </c>
      <c r="K59" s="1235"/>
      <c r="L59" s="1237">
        <v>26</v>
      </c>
      <c r="M59" s="1138">
        <v>140420</v>
      </c>
      <c r="N59" s="1236">
        <f t="shared" si="2"/>
        <v>134803.2</v>
      </c>
      <c r="O59" s="1162">
        <f t="shared" si="3"/>
        <v>131994.8</v>
      </c>
    </row>
    <row r="60" spans="1:15" s="988" customFormat="1" ht="15" customHeight="1">
      <c r="A60" s="1232" t="s">
        <v>1762</v>
      </c>
      <c r="B60" s="1233">
        <v>10</v>
      </c>
      <c r="C60" s="1233">
        <v>400</v>
      </c>
      <c r="D60" s="1233">
        <v>18.5</v>
      </c>
      <c r="E60" s="1234">
        <v>132160</v>
      </c>
      <c r="F60" s="1162">
        <f t="shared" si="0"/>
        <v>126873.6</v>
      </c>
      <c r="G60" s="1162">
        <f t="shared" si="1"/>
        <v>124230.4</v>
      </c>
      <c r="H60" s="944"/>
      <c r="I60" s="1159" t="s">
        <v>1767</v>
      </c>
      <c r="J60" s="1233">
        <v>65</v>
      </c>
      <c r="K60" s="1235">
        <v>90</v>
      </c>
      <c r="L60" s="1237">
        <v>26</v>
      </c>
      <c r="M60" s="1138">
        <v>141718</v>
      </c>
      <c r="N60" s="1236">
        <f t="shared" si="2"/>
        <v>136049.28</v>
      </c>
      <c r="O60" s="1162">
        <f t="shared" si="3"/>
        <v>133214.92</v>
      </c>
    </row>
    <row r="61" spans="1:15" s="988" customFormat="1" ht="15" customHeight="1">
      <c r="A61" s="1232" t="s">
        <v>1764</v>
      </c>
      <c r="B61" s="1233">
        <v>16</v>
      </c>
      <c r="C61" s="1233">
        <v>25</v>
      </c>
      <c r="D61" s="1233">
        <v>3</v>
      </c>
      <c r="E61" s="1234">
        <v>61301</v>
      </c>
      <c r="F61" s="1162">
        <f t="shared" si="0"/>
        <v>58848.96</v>
      </c>
      <c r="G61" s="1162">
        <f t="shared" si="1"/>
        <v>57622.94</v>
      </c>
      <c r="H61" s="944"/>
      <c r="I61" s="1159" t="s">
        <v>1769</v>
      </c>
      <c r="J61" s="1233">
        <v>65</v>
      </c>
      <c r="K61" s="1235">
        <v>110</v>
      </c>
      <c r="L61" s="1237">
        <v>30</v>
      </c>
      <c r="M61" s="1138">
        <v>153695</v>
      </c>
      <c r="N61" s="1236">
        <f t="shared" si="2"/>
        <v>147547.2</v>
      </c>
      <c r="O61" s="1162">
        <f t="shared" si="3"/>
        <v>144473.3</v>
      </c>
    </row>
    <row r="62" spans="1:15" s="988" customFormat="1" ht="15" customHeight="1">
      <c r="A62" s="1232" t="s">
        <v>1766</v>
      </c>
      <c r="B62" s="1233">
        <v>16</v>
      </c>
      <c r="C62" s="1233">
        <v>35</v>
      </c>
      <c r="D62" s="1233">
        <v>3</v>
      </c>
      <c r="E62" s="1234">
        <v>61714</v>
      </c>
      <c r="F62" s="1162">
        <f t="shared" si="0"/>
        <v>59245.44</v>
      </c>
      <c r="G62" s="1162">
        <f t="shared" si="1"/>
        <v>58011.16</v>
      </c>
      <c r="H62" s="944"/>
      <c r="I62" s="1159" t="s">
        <v>1771</v>
      </c>
      <c r="J62" s="1233">
        <v>65</v>
      </c>
      <c r="K62" s="1235">
        <v>125</v>
      </c>
      <c r="L62" s="1237">
        <v>37</v>
      </c>
      <c r="M62" s="1138">
        <v>186440</v>
      </c>
      <c r="N62" s="1236">
        <f t="shared" si="2"/>
        <v>178982.4</v>
      </c>
      <c r="O62" s="1162">
        <f t="shared" si="3"/>
        <v>175253.6</v>
      </c>
    </row>
    <row r="63" spans="1:15" s="988" customFormat="1" ht="15" customHeight="1">
      <c r="A63" s="1232" t="s">
        <v>1768</v>
      </c>
      <c r="B63" s="1233">
        <v>16</v>
      </c>
      <c r="C63" s="1233">
        <v>40</v>
      </c>
      <c r="D63" s="1233">
        <v>3</v>
      </c>
      <c r="E63" s="1234">
        <v>62127</v>
      </c>
      <c r="F63" s="1162">
        <f t="shared" si="0"/>
        <v>59641.92</v>
      </c>
      <c r="G63" s="1162">
        <f t="shared" si="1"/>
        <v>58399.38</v>
      </c>
      <c r="H63" s="944"/>
      <c r="I63" s="1159" t="s">
        <v>1773</v>
      </c>
      <c r="J63" s="1233">
        <v>65</v>
      </c>
      <c r="K63" s="1235">
        <v>150</v>
      </c>
      <c r="L63" s="1237">
        <v>45</v>
      </c>
      <c r="M63" s="1138">
        <v>202842</v>
      </c>
      <c r="N63" s="1236">
        <f t="shared" si="2"/>
        <v>194728.32</v>
      </c>
      <c r="O63" s="1162">
        <f t="shared" si="3"/>
        <v>190671.48</v>
      </c>
    </row>
    <row r="64" spans="1:15" s="988" customFormat="1" ht="15" customHeight="1">
      <c r="A64" s="1232" t="s">
        <v>1770</v>
      </c>
      <c r="B64" s="1233">
        <v>16</v>
      </c>
      <c r="C64" s="1233">
        <v>50</v>
      </c>
      <c r="D64" s="1233">
        <v>4</v>
      </c>
      <c r="E64" s="1234">
        <v>62363</v>
      </c>
      <c r="F64" s="1162">
        <f t="shared" si="0"/>
        <v>59868.48</v>
      </c>
      <c r="G64" s="1162">
        <f t="shared" si="1"/>
        <v>58621.22</v>
      </c>
      <c r="H64" s="944"/>
      <c r="I64" s="1159" t="s">
        <v>1775</v>
      </c>
      <c r="J64" s="1233">
        <v>65</v>
      </c>
      <c r="K64" s="1235">
        <v>175</v>
      </c>
      <c r="L64" s="1237">
        <v>45</v>
      </c>
      <c r="M64" s="1138">
        <v>293407</v>
      </c>
      <c r="N64" s="1236">
        <f t="shared" si="2"/>
        <v>281670.72</v>
      </c>
      <c r="O64" s="1162">
        <f t="shared" si="3"/>
        <v>275802.58</v>
      </c>
    </row>
    <row r="65" spans="1:15" s="988" customFormat="1" ht="15" customHeight="1">
      <c r="A65" s="1232" t="s">
        <v>1772</v>
      </c>
      <c r="B65" s="1233">
        <v>16</v>
      </c>
      <c r="C65" s="1233">
        <v>60</v>
      </c>
      <c r="D65" s="1233">
        <v>4</v>
      </c>
      <c r="E65" s="1234">
        <v>62894</v>
      </c>
      <c r="F65" s="1162">
        <f t="shared" si="0"/>
        <v>60378.24</v>
      </c>
      <c r="G65" s="1162">
        <f t="shared" si="1"/>
        <v>59120.36</v>
      </c>
      <c r="H65" s="944"/>
      <c r="I65" s="1159" t="s">
        <v>1777</v>
      </c>
      <c r="J65" s="1233">
        <v>65</v>
      </c>
      <c r="K65" s="1235">
        <v>200</v>
      </c>
      <c r="L65" s="1237">
        <v>55</v>
      </c>
      <c r="M65" s="1138">
        <v>346625</v>
      </c>
      <c r="N65" s="1236">
        <f t="shared" si="2"/>
        <v>332760</v>
      </c>
      <c r="O65" s="1162">
        <f t="shared" si="3"/>
        <v>325827.5</v>
      </c>
    </row>
    <row r="66" spans="1:15" s="988" customFormat="1" ht="15" customHeight="1">
      <c r="A66" s="1232" t="s">
        <v>1774</v>
      </c>
      <c r="B66" s="1233">
        <v>16</v>
      </c>
      <c r="C66" s="1233">
        <v>70</v>
      </c>
      <c r="D66" s="1233">
        <v>5.5</v>
      </c>
      <c r="E66" s="1234">
        <v>63425</v>
      </c>
      <c r="F66" s="1162">
        <f t="shared" si="0"/>
        <v>60888</v>
      </c>
      <c r="G66" s="1162">
        <f t="shared" si="1"/>
        <v>59619.5</v>
      </c>
      <c r="H66" s="944"/>
      <c r="I66" s="1159" t="s">
        <v>1779</v>
      </c>
      <c r="J66" s="1233">
        <v>65</v>
      </c>
      <c r="K66" s="1235">
        <v>225</v>
      </c>
      <c r="L66" s="1237">
        <v>55</v>
      </c>
      <c r="M66" s="1238">
        <v>421378</v>
      </c>
      <c r="N66" s="1236">
        <f t="shared" si="2"/>
        <v>404522.88</v>
      </c>
      <c r="O66" s="1162">
        <f t="shared" si="3"/>
        <v>396095.32</v>
      </c>
    </row>
    <row r="67" spans="1:15" s="988" customFormat="1" ht="15" customHeight="1">
      <c r="A67" s="1232" t="s">
        <v>1776</v>
      </c>
      <c r="B67" s="1233">
        <v>16</v>
      </c>
      <c r="C67" s="1233">
        <v>75</v>
      </c>
      <c r="D67" s="1233">
        <v>7.5</v>
      </c>
      <c r="E67" s="1234">
        <v>64133</v>
      </c>
      <c r="F67" s="1162">
        <f t="shared" si="0"/>
        <v>61567.68</v>
      </c>
      <c r="G67" s="1162">
        <f t="shared" si="1"/>
        <v>60285.02</v>
      </c>
      <c r="H67" s="944"/>
      <c r="I67" s="1159" t="s">
        <v>1781</v>
      </c>
      <c r="J67" s="1233">
        <v>65</v>
      </c>
      <c r="K67" s="1235">
        <v>250</v>
      </c>
      <c r="L67" s="1237">
        <v>65</v>
      </c>
      <c r="M67" s="1238">
        <v>448341</v>
      </c>
      <c r="N67" s="1236">
        <f t="shared" si="2"/>
        <v>430407.36</v>
      </c>
      <c r="O67" s="1162">
        <f t="shared" si="3"/>
        <v>421440.54</v>
      </c>
    </row>
    <row r="68" spans="1:15" s="988" customFormat="1" ht="15" customHeight="1">
      <c r="A68" s="1232" t="s">
        <v>1778</v>
      </c>
      <c r="B68" s="1233">
        <v>16</v>
      </c>
      <c r="C68" s="1233">
        <v>90</v>
      </c>
      <c r="D68" s="1233">
        <v>7.5</v>
      </c>
      <c r="E68" s="1234">
        <v>70859</v>
      </c>
      <c r="F68" s="1162">
        <f t="shared" si="0"/>
        <v>68024.64</v>
      </c>
      <c r="G68" s="1162">
        <f t="shared" si="1"/>
        <v>66607.46</v>
      </c>
      <c r="H68" s="944"/>
      <c r="I68" s="1159" t="s">
        <v>1783</v>
      </c>
      <c r="J68" s="1233">
        <v>65</v>
      </c>
      <c r="K68" s="1235">
        <v>275</v>
      </c>
      <c r="L68" s="1237">
        <v>75</v>
      </c>
      <c r="M68" s="1238">
        <v>502031</v>
      </c>
      <c r="N68" s="1236">
        <f t="shared" si="2"/>
        <v>481949.76</v>
      </c>
      <c r="O68" s="1162">
        <f t="shared" si="3"/>
        <v>471909.14</v>
      </c>
    </row>
    <row r="69" spans="1:15" s="988" customFormat="1" ht="15" customHeight="1">
      <c r="A69" s="1232" t="s">
        <v>1780</v>
      </c>
      <c r="B69" s="1233">
        <v>16</v>
      </c>
      <c r="C69" s="1233">
        <v>100</v>
      </c>
      <c r="D69" s="1233">
        <v>7.5</v>
      </c>
      <c r="E69" s="1234">
        <v>72393</v>
      </c>
      <c r="F69" s="1162">
        <f t="shared" si="0"/>
        <v>69497.28</v>
      </c>
      <c r="G69" s="1162">
        <f t="shared" si="1"/>
        <v>68049.42</v>
      </c>
      <c r="H69" s="938"/>
      <c r="I69" s="1159" t="s">
        <v>1785</v>
      </c>
      <c r="J69" s="1233">
        <v>65</v>
      </c>
      <c r="K69" s="1235">
        <v>300</v>
      </c>
      <c r="L69" s="1233">
        <v>75</v>
      </c>
      <c r="M69" s="1238">
        <v>535189</v>
      </c>
      <c r="N69" s="1236">
        <f t="shared" si="2"/>
        <v>513781.44</v>
      </c>
      <c r="O69" s="1162">
        <f t="shared" si="3"/>
        <v>503077.66</v>
      </c>
    </row>
    <row r="70" spans="1:15" s="988" customFormat="1" ht="15" customHeight="1">
      <c r="A70" s="1232" t="s">
        <v>1782</v>
      </c>
      <c r="B70" s="1233">
        <v>16</v>
      </c>
      <c r="C70" s="1233">
        <v>105</v>
      </c>
      <c r="D70" s="1233">
        <v>7.5</v>
      </c>
      <c r="E70" s="1234">
        <v>73278</v>
      </c>
      <c r="F70" s="1162">
        <f t="shared" si="0"/>
        <v>70346.88</v>
      </c>
      <c r="G70" s="1162">
        <f t="shared" si="1"/>
        <v>68881.32</v>
      </c>
      <c r="H70" s="938"/>
      <c r="I70" s="1159" t="s">
        <v>1787</v>
      </c>
      <c r="J70" s="1233">
        <v>65</v>
      </c>
      <c r="K70" s="1235">
        <v>325</v>
      </c>
      <c r="L70" s="1233">
        <v>90</v>
      </c>
      <c r="M70" s="1238">
        <v>568347</v>
      </c>
      <c r="N70" s="1236">
        <f t="shared" si="2"/>
        <v>545613.12</v>
      </c>
      <c r="O70" s="1162">
        <f t="shared" si="3"/>
        <v>534246.18</v>
      </c>
    </row>
    <row r="71" spans="1:15" s="988" customFormat="1" ht="15" customHeight="1">
      <c r="A71" s="1232" t="s">
        <v>1784</v>
      </c>
      <c r="B71" s="1233">
        <v>16</v>
      </c>
      <c r="C71" s="1233">
        <v>110</v>
      </c>
      <c r="D71" s="1233">
        <v>7.5</v>
      </c>
      <c r="E71" s="1234">
        <v>74694</v>
      </c>
      <c r="F71" s="1162">
        <f t="shared" si="0"/>
        <v>71706.24</v>
      </c>
      <c r="G71" s="1162">
        <f t="shared" si="1"/>
        <v>70212.36</v>
      </c>
      <c r="H71" s="938"/>
      <c r="I71" s="1159" t="s">
        <v>2491</v>
      </c>
      <c r="J71" s="1233">
        <v>65</v>
      </c>
      <c r="K71" s="1235">
        <v>360</v>
      </c>
      <c r="L71" s="1233">
        <v>90</v>
      </c>
      <c r="M71" s="1238">
        <v>601505</v>
      </c>
      <c r="N71" s="1236">
        <f t="shared" si="2"/>
        <v>577444.8</v>
      </c>
      <c r="O71" s="1162">
        <f t="shared" si="3"/>
        <v>565414.7</v>
      </c>
    </row>
    <row r="72" spans="1:15" s="1240" customFormat="1" ht="15" customHeight="1">
      <c r="A72" s="1232" t="s">
        <v>1786</v>
      </c>
      <c r="B72" s="1233">
        <v>16</v>
      </c>
      <c r="C72" s="1233">
        <v>125</v>
      </c>
      <c r="D72" s="1233">
        <v>9</v>
      </c>
      <c r="E72" s="1239">
        <v>76169</v>
      </c>
      <c r="F72" s="1162">
        <f t="shared" si="0"/>
        <v>73122.24</v>
      </c>
      <c r="G72" s="1162">
        <f t="shared" si="1"/>
        <v>71598.86</v>
      </c>
      <c r="H72" s="938"/>
      <c r="I72" s="1159" t="s">
        <v>1790</v>
      </c>
      <c r="J72" s="1233">
        <v>65</v>
      </c>
      <c r="K72" s="1235">
        <v>390</v>
      </c>
      <c r="L72" s="1233">
        <v>110</v>
      </c>
      <c r="M72" s="1238">
        <v>634722</v>
      </c>
      <c r="N72" s="1236">
        <f t="shared" si="2"/>
        <v>609333.12</v>
      </c>
      <c r="O72" s="1162">
        <f t="shared" si="3"/>
        <v>596638.68</v>
      </c>
    </row>
    <row r="73" spans="1:15" s="1240" customFormat="1" ht="15" customHeight="1">
      <c r="A73" s="1232" t="s">
        <v>1788</v>
      </c>
      <c r="B73" s="1233">
        <v>16</v>
      </c>
      <c r="C73" s="1233">
        <v>135</v>
      </c>
      <c r="D73" s="1233">
        <v>9</v>
      </c>
      <c r="E73" s="1239">
        <v>77644</v>
      </c>
      <c r="F73" s="1162">
        <f t="shared" si="0"/>
        <v>74538.24</v>
      </c>
      <c r="G73" s="1162">
        <f t="shared" si="1"/>
        <v>72985.36</v>
      </c>
      <c r="H73" s="938"/>
      <c r="I73" s="1159" t="s">
        <v>2492</v>
      </c>
      <c r="J73" s="1233">
        <v>65</v>
      </c>
      <c r="K73" s="1235">
        <v>420</v>
      </c>
      <c r="L73" s="1233">
        <v>110</v>
      </c>
      <c r="M73" s="1238">
        <v>667821</v>
      </c>
      <c r="N73" s="1236">
        <f t="shared" si="2"/>
        <v>641108.16</v>
      </c>
      <c r="O73" s="1162">
        <f t="shared" si="3"/>
        <v>627751.74</v>
      </c>
    </row>
    <row r="74" spans="1:15" s="1240" customFormat="1" ht="15" customHeight="1">
      <c r="A74" s="1232" t="s">
        <v>1789</v>
      </c>
      <c r="B74" s="1233">
        <v>16</v>
      </c>
      <c r="C74" s="1233">
        <v>140</v>
      </c>
      <c r="D74" s="1233">
        <v>11</v>
      </c>
      <c r="E74" s="1234">
        <v>79473</v>
      </c>
      <c r="F74" s="1162">
        <f t="shared" si="0"/>
        <v>76294.08</v>
      </c>
      <c r="G74" s="1162">
        <f t="shared" si="1"/>
        <v>74704.62</v>
      </c>
      <c r="H74" s="938"/>
      <c r="I74" s="1159" t="s">
        <v>2493</v>
      </c>
      <c r="J74" s="1233">
        <v>65</v>
      </c>
      <c r="K74" s="1235">
        <v>450</v>
      </c>
      <c r="L74" s="1235">
        <v>130</v>
      </c>
      <c r="M74" s="1238">
        <v>700979</v>
      </c>
      <c r="N74" s="1236">
        <f t="shared" si="2"/>
        <v>672939.84</v>
      </c>
      <c r="O74" s="1162">
        <f t="shared" si="3"/>
        <v>658920.26</v>
      </c>
    </row>
    <row r="75" spans="1:15" s="1240" customFormat="1" ht="15" customHeight="1">
      <c r="A75" s="1232" t="s">
        <v>1791</v>
      </c>
      <c r="B75" s="1233">
        <v>16</v>
      </c>
      <c r="C75" s="1233">
        <v>160</v>
      </c>
      <c r="D75" s="1233">
        <v>13</v>
      </c>
      <c r="E75" s="1234">
        <v>86081</v>
      </c>
      <c r="F75" s="1162">
        <f t="shared" si="0"/>
        <v>82637.76</v>
      </c>
      <c r="G75" s="1162">
        <f t="shared" si="1"/>
        <v>80916.14</v>
      </c>
      <c r="H75" s="938"/>
      <c r="I75" s="1159" t="s">
        <v>2494</v>
      </c>
      <c r="J75" s="1233">
        <v>65</v>
      </c>
      <c r="K75" s="1235">
        <v>480</v>
      </c>
      <c r="L75" s="1233">
        <v>130</v>
      </c>
      <c r="M75" s="1238">
        <v>734255</v>
      </c>
      <c r="N75" s="1236">
        <f t="shared" si="2"/>
        <v>704884.8</v>
      </c>
      <c r="O75" s="1162">
        <f t="shared" si="3"/>
        <v>690199.7</v>
      </c>
    </row>
    <row r="76" spans="1:15" s="1240" customFormat="1" ht="15" customHeight="1">
      <c r="A76" s="1232" t="s">
        <v>1792</v>
      </c>
      <c r="B76" s="1233">
        <v>16</v>
      </c>
      <c r="C76" s="1233">
        <v>165</v>
      </c>
      <c r="D76" s="1233">
        <v>13</v>
      </c>
      <c r="E76" s="1239">
        <v>90152</v>
      </c>
      <c r="F76" s="1162">
        <f t="shared" si="0"/>
        <v>86545.92</v>
      </c>
      <c r="G76" s="1162">
        <f t="shared" si="1"/>
        <v>84742.88</v>
      </c>
      <c r="H76" s="938"/>
      <c r="I76" s="1159" t="s">
        <v>1795</v>
      </c>
      <c r="J76" s="1233">
        <v>100</v>
      </c>
      <c r="K76" s="1235">
        <v>20</v>
      </c>
      <c r="L76" s="1233">
        <v>11</v>
      </c>
      <c r="M76" s="1238">
        <v>97645</v>
      </c>
      <c r="N76" s="1236">
        <f t="shared" si="2"/>
        <v>93739.2</v>
      </c>
      <c r="O76" s="1162">
        <f t="shared" si="3"/>
        <v>91786.3</v>
      </c>
    </row>
    <row r="77" spans="1:15" s="1240" customFormat="1" ht="15" customHeight="1">
      <c r="A77" s="1232" t="s">
        <v>1793</v>
      </c>
      <c r="B77" s="1233">
        <v>16</v>
      </c>
      <c r="C77" s="1233">
        <v>175</v>
      </c>
      <c r="D77" s="1233">
        <v>13</v>
      </c>
      <c r="E77" s="1239">
        <v>95049</v>
      </c>
      <c r="F77" s="1162">
        <f aca="true" t="shared" si="4" ref="F77:F128">E77*96/100</f>
        <v>91247.04</v>
      </c>
      <c r="G77" s="1162">
        <f aca="true" t="shared" si="5" ref="G77:G128">E77*94/100</f>
        <v>89346.06</v>
      </c>
      <c r="H77" s="938"/>
      <c r="I77" s="1159" t="s">
        <v>1797</v>
      </c>
      <c r="J77" s="1233">
        <v>100</v>
      </c>
      <c r="K77" s="1235">
        <v>40</v>
      </c>
      <c r="L77" s="1237">
        <v>18.5</v>
      </c>
      <c r="M77" s="1238">
        <v>131570</v>
      </c>
      <c r="N77" s="1236">
        <f aca="true" t="shared" si="6" ref="N77:N121">M77*96/100</f>
        <v>126307.2</v>
      </c>
      <c r="O77" s="1162">
        <f aca="true" t="shared" si="7" ref="O77:O121">M77*94/100</f>
        <v>123675.8</v>
      </c>
    </row>
    <row r="78" spans="1:15" s="1240" customFormat="1" ht="15" customHeight="1">
      <c r="A78" s="1232" t="s">
        <v>1794</v>
      </c>
      <c r="B78" s="1233">
        <v>16</v>
      </c>
      <c r="C78" s="1233">
        <v>185</v>
      </c>
      <c r="D78" s="1233">
        <v>13</v>
      </c>
      <c r="E78" s="1239">
        <v>99887</v>
      </c>
      <c r="F78" s="1162">
        <f t="shared" si="4"/>
        <v>95891.52</v>
      </c>
      <c r="G78" s="1162">
        <f t="shared" si="5"/>
        <v>93893.78</v>
      </c>
      <c r="H78" s="938"/>
      <c r="I78" s="1159" t="s">
        <v>1799</v>
      </c>
      <c r="J78" s="1233">
        <v>100</v>
      </c>
      <c r="K78" s="1235">
        <v>60</v>
      </c>
      <c r="L78" s="1237">
        <v>22</v>
      </c>
      <c r="M78" s="1238">
        <v>145140</v>
      </c>
      <c r="N78" s="1236">
        <f t="shared" si="6"/>
        <v>139334.4</v>
      </c>
      <c r="O78" s="1162">
        <f t="shared" si="7"/>
        <v>136431.6</v>
      </c>
    </row>
    <row r="79" spans="1:15" s="1240" customFormat="1" ht="15" customHeight="1">
      <c r="A79" s="1232" t="s">
        <v>1796</v>
      </c>
      <c r="B79" s="1233">
        <v>16</v>
      </c>
      <c r="C79" s="1233">
        <v>190</v>
      </c>
      <c r="D79" s="1233">
        <v>15</v>
      </c>
      <c r="E79" s="1234">
        <v>104371</v>
      </c>
      <c r="F79" s="1162">
        <f t="shared" si="4"/>
        <v>100196.16</v>
      </c>
      <c r="G79" s="1162">
        <f t="shared" si="5"/>
        <v>98108.74</v>
      </c>
      <c r="H79" s="1165"/>
      <c r="I79" s="1159" t="s">
        <v>1801</v>
      </c>
      <c r="J79" s="1233">
        <v>100</v>
      </c>
      <c r="K79" s="1235">
        <v>80</v>
      </c>
      <c r="L79" s="1237">
        <v>30</v>
      </c>
      <c r="M79" s="1238">
        <v>232991</v>
      </c>
      <c r="N79" s="1236">
        <f t="shared" si="6"/>
        <v>223671.36</v>
      </c>
      <c r="O79" s="1162">
        <f t="shared" si="7"/>
        <v>219011.54</v>
      </c>
    </row>
    <row r="80" spans="1:15" s="1240" customFormat="1" ht="15" customHeight="1">
      <c r="A80" s="1232" t="s">
        <v>1798</v>
      </c>
      <c r="B80" s="1233">
        <v>16</v>
      </c>
      <c r="C80" s="1233">
        <v>200</v>
      </c>
      <c r="D80" s="1233">
        <v>15</v>
      </c>
      <c r="E80" s="1239">
        <v>107262</v>
      </c>
      <c r="F80" s="1162">
        <f t="shared" si="4"/>
        <v>102971.52</v>
      </c>
      <c r="G80" s="1162">
        <f t="shared" si="5"/>
        <v>100826.28</v>
      </c>
      <c r="H80" s="1166"/>
      <c r="I80" s="1159" t="s">
        <v>1803</v>
      </c>
      <c r="J80" s="1233">
        <v>100</v>
      </c>
      <c r="K80" s="1235">
        <v>100</v>
      </c>
      <c r="L80" s="1237">
        <v>37</v>
      </c>
      <c r="M80" s="1238">
        <v>252048</v>
      </c>
      <c r="N80" s="1236">
        <f t="shared" si="6"/>
        <v>241966.08</v>
      </c>
      <c r="O80" s="1162">
        <f t="shared" si="7"/>
        <v>236925.12</v>
      </c>
    </row>
    <row r="81" spans="1:15" s="1240" customFormat="1" ht="15" customHeight="1">
      <c r="A81" s="1232" t="s">
        <v>1800</v>
      </c>
      <c r="B81" s="1233">
        <v>16</v>
      </c>
      <c r="C81" s="1233">
        <v>210</v>
      </c>
      <c r="D81" s="1233">
        <v>15</v>
      </c>
      <c r="E81" s="1239">
        <v>109445</v>
      </c>
      <c r="F81" s="1162">
        <f t="shared" si="4"/>
        <v>105067.2</v>
      </c>
      <c r="G81" s="1162">
        <f t="shared" si="5"/>
        <v>102878.3</v>
      </c>
      <c r="H81" s="1167"/>
      <c r="I81" s="1159" t="s">
        <v>1805</v>
      </c>
      <c r="J81" s="1233">
        <v>100</v>
      </c>
      <c r="K81" s="1235">
        <v>120</v>
      </c>
      <c r="L81" s="1237">
        <v>45</v>
      </c>
      <c r="M81" s="1238">
        <v>310045</v>
      </c>
      <c r="N81" s="1236">
        <f t="shared" si="6"/>
        <v>297643.2</v>
      </c>
      <c r="O81" s="1162">
        <f t="shared" si="7"/>
        <v>291442.3</v>
      </c>
    </row>
    <row r="82" spans="1:15" s="1240" customFormat="1" ht="15" customHeight="1">
      <c r="A82" s="1232" t="s">
        <v>1802</v>
      </c>
      <c r="B82" s="1233">
        <v>16</v>
      </c>
      <c r="C82" s="1233">
        <v>220</v>
      </c>
      <c r="D82" s="1233">
        <v>15</v>
      </c>
      <c r="E82" s="1239">
        <v>111215</v>
      </c>
      <c r="F82" s="1162">
        <f t="shared" si="4"/>
        <v>106766.4</v>
      </c>
      <c r="G82" s="1162">
        <f t="shared" si="5"/>
        <v>104542.1</v>
      </c>
      <c r="H82" s="1167"/>
      <c r="I82" s="1159" t="s">
        <v>2495</v>
      </c>
      <c r="J82" s="1233">
        <v>100</v>
      </c>
      <c r="K82" s="1235">
        <v>140</v>
      </c>
      <c r="L82" s="1233">
        <v>55</v>
      </c>
      <c r="M82" s="1238">
        <v>365800</v>
      </c>
      <c r="N82" s="1236">
        <f t="shared" si="6"/>
        <v>351168</v>
      </c>
      <c r="O82" s="1162">
        <f t="shared" si="7"/>
        <v>343852</v>
      </c>
    </row>
    <row r="83" spans="1:15" s="1240" customFormat="1" ht="15" customHeight="1">
      <c r="A83" s="1232" t="s">
        <v>1804</v>
      </c>
      <c r="B83" s="1233">
        <v>16</v>
      </c>
      <c r="C83" s="1233">
        <v>230</v>
      </c>
      <c r="D83" s="1233">
        <v>15</v>
      </c>
      <c r="E83" s="1239">
        <v>113162</v>
      </c>
      <c r="F83" s="1162">
        <f t="shared" si="4"/>
        <v>108635.52</v>
      </c>
      <c r="G83" s="1162">
        <f t="shared" si="5"/>
        <v>106372.28</v>
      </c>
      <c r="H83" s="1167"/>
      <c r="I83" s="1159" t="s">
        <v>1808</v>
      </c>
      <c r="J83" s="1233">
        <v>100</v>
      </c>
      <c r="K83" s="1235">
        <v>160</v>
      </c>
      <c r="L83" s="1233">
        <v>65</v>
      </c>
      <c r="M83" s="1238">
        <v>398781</v>
      </c>
      <c r="N83" s="1236">
        <f t="shared" si="6"/>
        <v>382829.76</v>
      </c>
      <c r="O83" s="1162">
        <f t="shared" si="7"/>
        <v>374854.14</v>
      </c>
    </row>
    <row r="84" spans="1:15" s="1240" customFormat="1" ht="15" customHeight="1">
      <c r="A84" s="1232" t="s">
        <v>1806</v>
      </c>
      <c r="B84" s="1233">
        <v>16</v>
      </c>
      <c r="C84" s="1233">
        <v>240</v>
      </c>
      <c r="D84" s="1233">
        <v>15</v>
      </c>
      <c r="E84" s="1239">
        <v>114873</v>
      </c>
      <c r="F84" s="1162">
        <f t="shared" si="4"/>
        <v>110278.08</v>
      </c>
      <c r="G84" s="1162">
        <f t="shared" si="5"/>
        <v>107980.62</v>
      </c>
      <c r="H84" s="1167"/>
      <c r="I84" s="1159" t="s">
        <v>1810</v>
      </c>
      <c r="J84" s="1233">
        <v>120</v>
      </c>
      <c r="K84" s="1235">
        <v>40</v>
      </c>
      <c r="L84" s="1233">
        <v>22</v>
      </c>
      <c r="M84" s="1238">
        <v>185260</v>
      </c>
      <c r="N84" s="1236">
        <f t="shared" si="6"/>
        <v>177849.6</v>
      </c>
      <c r="O84" s="1162">
        <f t="shared" si="7"/>
        <v>174144.4</v>
      </c>
    </row>
    <row r="85" spans="1:15" s="1240" customFormat="1" ht="15" customHeight="1">
      <c r="A85" s="1232" t="s">
        <v>1807</v>
      </c>
      <c r="B85" s="1233">
        <v>16</v>
      </c>
      <c r="C85" s="1233">
        <v>250</v>
      </c>
      <c r="D85" s="1233">
        <v>18.5</v>
      </c>
      <c r="E85" s="1239">
        <v>119062</v>
      </c>
      <c r="F85" s="1162">
        <f t="shared" si="4"/>
        <v>114299.52</v>
      </c>
      <c r="G85" s="1162">
        <f t="shared" si="5"/>
        <v>111918.28</v>
      </c>
      <c r="H85" s="1167"/>
      <c r="I85" s="1159" t="s">
        <v>1812</v>
      </c>
      <c r="J85" s="1233">
        <v>120</v>
      </c>
      <c r="K85" s="1235">
        <v>60</v>
      </c>
      <c r="L85" s="1233">
        <v>30</v>
      </c>
      <c r="M85" s="1238">
        <v>202311</v>
      </c>
      <c r="N85" s="1236">
        <f t="shared" si="6"/>
        <v>194218.56</v>
      </c>
      <c r="O85" s="1162">
        <f t="shared" si="7"/>
        <v>190172.34</v>
      </c>
    </row>
    <row r="86" spans="1:15" s="1240" customFormat="1" ht="15" customHeight="1">
      <c r="A86" s="1232" t="s">
        <v>1809</v>
      </c>
      <c r="B86" s="1233">
        <v>16</v>
      </c>
      <c r="C86" s="1233">
        <v>260</v>
      </c>
      <c r="D86" s="1233">
        <v>18.5</v>
      </c>
      <c r="E86" s="1239">
        <v>120714</v>
      </c>
      <c r="F86" s="1162">
        <f t="shared" si="4"/>
        <v>115885.44</v>
      </c>
      <c r="G86" s="1162">
        <f t="shared" si="5"/>
        <v>113471.16</v>
      </c>
      <c r="H86" s="1167"/>
      <c r="I86" s="1159" t="s">
        <v>1814</v>
      </c>
      <c r="J86" s="1233">
        <v>120</v>
      </c>
      <c r="K86" s="1235">
        <v>80</v>
      </c>
      <c r="L86" s="1233">
        <v>37</v>
      </c>
      <c r="M86" s="1238">
        <v>252166</v>
      </c>
      <c r="N86" s="1236">
        <f t="shared" si="6"/>
        <v>242079.36</v>
      </c>
      <c r="O86" s="1162">
        <f t="shared" si="7"/>
        <v>237036.04</v>
      </c>
    </row>
    <row r="87" spans="1:15" s="1240" customFormat="1" ht="15" customHeight="1">
      <c r="A87" s="1232" t="s">
        <v>1811</v>
      </c>
      <c r="B87" s="1233">
        <v>16</v>
      </c>
      <c r="C87" s="1233">
        <v>270</v>
      </c>
      <c r="D87" s="1233">
        <v>18.5</v>
      </c>
      <c r="E87" s="1239">
        <v>122838</v>
      </c>
      <c r="F87" s="1162">
        <f t="shared" si="4"/>
        <v>117924.48</v>
      </c>
      <c r="G87" s="1162">
        <f t="shared" si="5"/>
        <v>115467.72</v>
      </c>
      <c r="H87" s="1167"/>
      <c r="I87" s="1159" t="s">
        <v>1816</v>
      </c>
      <c r="J87" s="1233">
        <v>120</v>
      </c>
      <c r="K87" s="1235">
        <v>100</v>
      </c>
      <c r="L87" s="1233">
        <v>45</v>
      </c>
      <c r="M87" s="1238">
        <v>289100</v>
      </c>
      <c r="N87" s="1236">
        <f t="shared" si="6"/>
        <v>277536</v>
      </c>
      <c r="O87" s="1162">
        <f t="shared" si="7"/>
        <v>271754</v>
      </c>
    </row>
    <row r="88" spans="1:15" s="1240" customFormat="1" ht="15" customHeight="1">
      <c r="A88" s="1232" t="s">
        <v>1813</v>
      </c>
      <c r="B88" s="1233">
        <v>16</v>
      </c>
      <c r="C88" s="1233">
        <v>275</v>
      </c>
      <c r="D88" s="1233">
        <v>18.5</v>
      </c>
      <c r="E88" s="1239">
        <v>124726</v>
      </c>
      <c r="F88" s="1162">
        <f t="shared" si="4"/>
        <v>119736.96</v>
      </c>
      <c r="G88" s="1162">
        <f t="shared" si="5"/>
        <v>117242.44</v>
      </c>
      <c r="H88" s="1167"/>
      <c r="I88" s="1159" t="s">
        <v>1818</v>
      </c>
      <c r="J88" s="1233">
        <v>120</v>
      </c>
      <c r="K88" s="1235">
        <v>120</v>
      </c>
      <c r="L88" s="1233">
        <v>55</v>
      </c>
      <c r="M88" s="1238">
        <v>312464</v>
      </c>
      <c r="N88" s="1236">
        <f t="shared" si="6"/>
        <v>299965.44</v>
      </c>
      <c r="O88" s="1162">
        <f t="shared" si="7"/>
        <v>293716.16</v>
      </c>
    </row>
    <row r="89" spans="1:15" s="1240" customFormat="1" ht="15" customHeight="1">
      <c r="A89" s="1232" t="s">
        <v>1815</v>
      </c>
      <c r="B89" s="1233">
        <v>16</v>
      </c>
      <c r="C89" s="1233">
        <v>285</v>
      </c>
      <c r="D89" s="1233">
        <v>18.5</v>
      </c>
      <c r="E89" s="1239">
        <v>126614</v>
      </c>
      <c r="F89" s="1162">
        <f t="shared" si="4"/>
        <v>121549.44</v>
      </c>
      <c r="G89" s="1162">
        <f t="shared" si="5"/>
        <v>119017.16</v>
      </c>
      <c r="H89" s="1167"/>
      <c r="I89" s="1159" t="s">
        <v>1820</v>
      </c>
      <c r="J89" s="1233">
        <v>120</v>
      </c>
      <c r="K89" s="1235">
        <v>160</v>
      </c>
      <c r="L89" s="1233">
        <v>75</v>
      </c>
      <c r="M89" s="1238">
        <v>325916</v>
      </c>
      <c r="N89" s="1236">
        <f t="shared" si="6"/>
        <v>312879.36</v>
      </c>
      <c r="O89" s="1162">
        <f t="shared" si="7"/>
        <v>306361.04</v>
      </c>
    </row>
    <row r="90" spans="1:15" s="1240" customFormat="1" ht="15" customHeight="1">
      <c r="A90" s="1232" t="s">
        <v>1817</v>
      </c>
      <c r="B90" s="1233">
        <v>16</v>
      </c>
      <c r="C90" s="1233">
        <v>295</v>
      </c>
      <c r="D90" s="1233">
        <v>18.5</v>
      </c>
      <c r="E90" s="1239">
        <v>128384</v>
      </c>
      <c r="F90" s="1162">
        <f t="shared" si="4"/>
        <v>123248.64</v>
      </c>
      <c r="G90" s="1162">
        <f t="shared" si="5"/>
        <v>120680.96</v>
      </c>
      <c r="H90" s="1167"/>
      <c r="I90" s="1159" t="s">
        <v>1822</v>
      </c>
      <c r="J90" s="1233">
        <v>120</v>
      </c>
      <c r="K90" s="1235">
        <v>180</v>
      </c>
      <c r="L90" s="1233">
        <v>90</v>
      </c>
      <c r="M90" s="1238">
        <v>341492</v>
      </c>
      <c r="N90" s="1236">
        <f t="shared" si="6"/>
        <v>327832.32</v>
      </c>
      <c r="O90" s="1162">
        <f t="shared" si="7"/>
        <v>321002.48</v>
      </c>
    </row>
    <row r="91" spans="1:15" s="1240" customFormat="1" ht="15" customHeight="1">
      <c r="A91" s="1232" t="s">
        <v>1819</v>
      </c>
      <c r="B91" s="1233">
        <v>25</v>
      </c>
      <c r="C91" s="1233">
        <v>15</v>
      </c>
      <c r="D91" s="1233">
        <v>3</v>
      </c>
      <c r="E91" s="1239">
        <v>68735</v>
      </c>
      <c r="F91" s="1162">
        <f t="shared" si="4"/>
        <v>65985.6</v>
      </c>
      <c r="G91" s="1162">
        <f t="shared" si="5"/>
        <v>64610.9</v>
      </c>
      <c r="H91" s="1167"/>
      <c r="I91" s="1159" t="s">
        <v>1824</v>
      </c>
      <c r="J91" s="1233">
        <v>120</v>
      </c>
      <c r="K91" s="1235">
        <v>200</v>
      </c>
      <c r="L91" s="1233">
        <v>90</v>
      </c>
      <c r="M91" s="1238">
        <v>370520</v>
      </c>
      <c r="N91" s="1236">
        <f t="shared" si="6"/>
        <v>355699.2</v>
      </c>
      <c r="O91" s="1162">
        <f t="shared" si="7"/>
        <v>348288.8</v>
      </c>
    </row>
    <row r="92" spans="1:15" s="1240" customFormat="1" ht="15" customHeight="1">
      <c r="A92" s="1232" t="s">
        <v>1821</v>
      </c>
      <c r="B92" s="1233">
        <v>25</v>
      </c>
      <c r="C92" s="1233">
        <v>25</v>
      </c>
      <c r="D92" s="1233">
        <v>3</v>
      </c>
      <c r="E92" s="1239">
        <v>69030</v>
      </c>
      <c r="F92" s="1162">
        <f t="shared" si="4"/>
        <v>66268.8</v>
      </c>
      <c r="G92" s="1162">
        <f t="shared" si="5"/>
        <v>64888.2</v>
      </c>
      <c r="H92" s="1167"/>
      <c r="I92" s="1159" t="s">
        <v>1826</v>
      </c>
      <c r="J92" s="1233">
        <v>120</v>
      </c>
      <c r="K92" s="1235">
        <v>215</v>
      </c>
      <c r="L92" s="1233">
        <v>110</v>
      </c>
      <c r="M92" s="1238">
        <v>399489</v>
      </c>
      <c r="N92" s="1236">
        <f t="shared" si="6"/>
        <v>383509.44</v>
      </c>
      <c r="O92" s="1162">
        <f t="shared" si="7"/>
        <v>375519.66</v>
      </c>
    </row>
    <row r="93" spans="1:15" s="1240" customFormat="1" ht="15" customHeight="1">
      <c r="A93" s="1232" t="s">
        <v>1823</v>
      </c>
      <c r="B93" s="1233">
        <v>25</v>
      </c>
      <c r="C93" s="1233">
        <v>30</v>
      </c>
      <c r="D93" s="1233">
        <v>4</v>
      </c>
      <c r="E93" s="1239">
        <v>69738</v>
      </c>
      <c r="F93" s="1162">
        <f t="shared" si="4"/>
        <v>66948.48</v>
      </c>
      <c r="G93" s="1162">
        <f t="shared" si="5"/>
        <v>65553.72</v>
      </c>
      <c r="H93" s="1167"/>
      <c r="I93" s="1159" t="s">
        <v>1828</v>
      </c>
      <c r="J93" s="1233">
        <v>120</v>
      </c>
      <c r="K93" s="1235">
        <v>230</v>
      </c>
      <c r="L93" s="1233">
        <v>110</v>
      </c>
      <c r="M93" s="1238">
        <v>428340</v>
      </c>
      <c r="N93" s="1236">
        <f t="shared" si="6"/>
        <v>411206.4</v>
      </c>
      <c r="O93" s="1162">
        <f t="shared" si="7"/>
        <v>402639.6</v>
      </c>
    </row>
    <row r="94" spans="1:15" s="1240" customFormat="1" ht="15" customHeight="1">
      <c r="A94" s="1232" t="s">
        <v>1825</v>
      </c>
      <c r="B94" s="1233">
        <v>25</v>
      </c>
      <c r="C94" s="1233">
        <v>40</v>
      </c>
      <c r="D94" s="1233">
        <v>4</v>
      </c>
      <c r="E94" s="1239">
        <v>70505</v>
      </c>
      <c r="F94" s="1162">
        <f t="shared" si="4"/>
        <v>67684.8</v>
      </c>
      <c r="G94" s="1162">
        <f t="shared" si="5"/>
        <v>66274.7</v>
      </c>
      <c r="H94" s="1167"/>
      <c r="I94" s="1159" t="s">
        <v>1830</v>
      </c>
      <c r="J94" s="1233">
        <v>120</v>
      </c>
      <c r="K94" s="1235">
        <v>250</v>
      </c>
      <c r="L94" s="1233">
        <v>130</v>
      </c>
      <c r="M94" s="1238">
        <v>457545</v>
      </c>
      <c r="N94" s="1236">
        <f t="shared" si="6"/>
        <v>439243.2</v>
      </c>
      <c r="O94" s="1162">
        <f t="shared" si="7"/>
        <v>430092.3</v>
      </c>
    </row>
    <row r="95" spans="1:15" s="1240" customFormat="1" ht="15" customHeight="1">
      <c r="A95" s="1232" t="s">
        <v>1827</v>
      </c>
      <c r="B95" s="1233">
        <v>25</v>
      </c>
      <c r="C95" s="1233">
        <v>50</v>
      </c>
      <c r="D95" s="1233">
        <v>5.5</v>
      </c>
      <c r="E95" s="1234">
        <v>71213</v>
      </c>
      <c r="F95" s="1162">
        <f t="shared" si="4"/>
        <v>68364.48</v>
      </c>
      <c r="G95" s="1162">
        <f t="shared" si="5"/>
        <v>66940.22</v>
      </c>
      <c r="H95" s="938"/>
      <c r="I95" s="1159" t="s">
        <v>1832</v>
      </c>
      <c r="J95" s="1233">
        <v>160</v>
      </c>
      <c r="K95" s="1235">
        <v>25</v>
      </c>
      <c r="L95" s="1237">
        <v>30</v>
      </c>
      <c r="M95" s="1238">
        <v>198830</v>
      </c>
      <c r="N95" s="1236">
        <f t="shared" si="6"/>
        <v>190876.8</v>
      </c>
      <c r="O95" s="1162">
        <f t="shared" si="7"/>
        <v>186900.2</v>
      </c>
    </row>
    <row r="96" spans="1:15" s="1240" customFormat="1" ht="15" customHeight="1">
      <c r="A96" s="1232" t="s">
        <v>1829</v>
      </c>
      <c r="B96" s="1233">
        <v>25</v>
      </c>
      <c r="C96" s="1233">
        <v>60</v>
      </c>
      <c r="D96" s="1233">
        <v>7.5</v>
      </c>
      <c r="E96" s="1234">
        <v>72806</v>
      </c>
      <c r="F96" s="1162">
        <f t="shared" si="4"/>
        <v>69893.76</v>
      </c>
      <c r="G96" s="1162">
        <f t="shared" si="5"/>
        <v>68437.64</v>
      </c>
      <c r="H96" s="938"/>
      <c r="I96" s="1159" t="s">
        <v>1834</v>
      </c>
      <c r="J96" s="1233">
        <v>160</v>
      </c>
      <c r="K96" s="1235">
        <v>35</v>
      </c>
      <c r="L96" s="1237">
        <v>30</v>
      </c>
      <c r="M96" s="1238">
        <v>204317</v>
      </c>
      <c r="N96" s="1236">
        <f t="shared" si="6"/>
        <v>196144.32</v>
      </c>
      <c r="O96" s="1162">
        <f t="shared" si="7"/>
        <v>192057.98</v>
      </c>
    </row>
    <row r="97" spans="1:15" s="1240" customFormat="1" ht="15" customHeight="1">
      <c r="A97" s="1232" t="s">
        <v>1831</v>
      </c>
      <c r="B97" s="1233">
        <v>25</v>
      </c>
      <c r="C97" s="1233">
        <v>70</v>
      </c>
      <c r="D97" s="1233">
        <v>7.5</v>
      </c>
      <c r="E97" s="1234">
        <v>72983</v>
      </c>
      <c r="F97" s="1162">
        <f t="shared" si="4"/>
        <v>70063.68</v>
      </c>
      <c r="G97" s="1162">
        <f t="shared" si="5"/>
        <v>68604.02</v>
      </c>
      <c r="H97" s="938"/>
      <c r="I97" s="1159" t="s">
        <v>1836</v>
      </c>
      <c r="J97" s="1233">
        <v>160</v>
      </c>
      <c r="K97" s="1235">
        <v>50</v>
      </c>
      <c r="L97" s="1237">
        <v>37</v>
      </c>
      <c r="M97" s="1238">
        <v>215527</v>
      </c>
      <c r="N97" s="1236">
        <f t="shared" si="6"/>
        <v>206905.92</v>
      </c>
      <c r="O97" s="1162">
        <f t="shared" si="7"/>
        <v>202595.38</v>
      </c>
    </row>
    <row r="98" spans="1:15" s="1240" customFormat="1" ht="15" customHeight="1">
      <c r="A98" s="1232" t="s">
        <v>1833</v>
      </c>
      <c r="B98" s="1233">
        <v>25</v>
      </c>
      <c r="C98" s="1233">
        <v>80</v>
      </c>
      <c r="D98" s="1233">
        <v>7.5</v>
      </c>
      <c r="E98" s="1234">
        <v>74871</v>
      </c>
      <c r="F98" s="1162">
        <f t="shared" si="4"/>
        <v>71876.16</v>
      </c>
      <c r="G98" s="1162">
        <f t="shared" si="5"/>
        <v>70378.74</v>
      </c>
      <c r="H98" s="938"/>
      <c r="I98" s="1159" t="s">
        <v>1838</v>
      </c>
      <c r="J98" s="1233">
        <v>160</v>
      </c>
      <c r="K98" s="1235">
        <v>75</v>
      </c>
      <c r="L98" s="1237">
        <v>45</v>
      </c>
      <c r="M98" s="1238">
        <v>270161</v>
      </c>
      <c r="N98" s="1236">
        <f t="shared" si="6"/>
        <v>259354.56</v>
      </c>
      <c r="O98" s="1162">
        <f t="shared" si="7"/>
        <v>253951.34</v>
      </c>
    </row>
    <row r="99" spans="1:15" s="1240" customFormat="1" ht="15" customHeight="1">
      <c r="A99" s="1232" t="s">
        <v>1835</v>
      </c>
      <c r="B99" s="1233">
        <v>25</v>
      </c>
      <c r="C99" s="1233">
        <v>90</v>
      </c>
      <c r="D99" s="1233">
        <v>9</v>
      </c>
      <c r="E99" s="1234">
        <v>76464</v>
      </c>
      <c r="F99" s="1162">
        <f t="shared" si="4"/>
        <v>73405.44</v>
      </c>
      <c r="G99" s="1162">
        <f t="shared" si="5"/>
        <v>71876.16</v>
      </c>
      <c r="H99" s="938"/>
      <c r="I99" s="1159" t="s">
        <v>1840</v>
      </c>
      <c r="J99" s="1233">
        <v>160</v>
      </c>
      <c r="K99" s="1235">
        <v>100</v>
      </c>
      <c r="L99" s="1237">
        <v>65</v>
      </c>
      <c r="M99" s="1238">
        <v>291637</v>
      </c>
      <c r="N99" s="1236">
        <f t="shared" si="6"/>
        <v>279971.52</v>
      </c>
      <c r="O99" s="1162">
        <f t="shared" si="7"/>
        <v>274138.78</v>
      </c>
    </row>
    <row r="100" spans="1:15" s="1240" customFormat="1" ht="15" customHeight="1">
      <c r="A100" s="1232" t="s">
        <v>1837</v>
      </c>
      <c r="B100" s="1233">
        <v>25</v>
      </c>
      <c r="C100" s="1233">
        <v>100</v>
      </c>
      <c r="D100" s="1233">
        <v>11</v>
      </c>
      <c r="E100" s="1234">
        <v>81597</v>
      </c>
      <c r="F100" s="1162">
        <f t="shared" si="4"/>
        <v>78333.12</v>
      </c>
      <c r="G100" s="1162">
        <f t="shared" si="5"/>
        <v>76701.18</v>
      </c>
      <c r="H100" s="938"/>
      <c r="I100" s="1159" t="s">
        <v>1842</v>
      </c>
      <c r="J100" s="1233">
        <v>160</v>
      </c>
      <c r="K100" s="1235">
        <v>125</v>
      </c>
      <c r="L100" s="1237">
        <v>75</v>
      </c>
      <c r="M100" s="1238">
        <v>358543</v>
      </c>
      <c r="N100" s="1236">
        <f t="shared" si="6"/>
        <v>344201.28</v>
      </c>
      <c r="O100" s="1162">
        <f t="shared" si="7"/>
        <v>337030.42</v>
      </c>
    </row>
    <row r="101" spans="1:15" s="1240" customFormat="1" ht="15" customHeight="1">
      <c r="A101" s="1232" t="s">
        <v>1839</v>
      </c>
      <c r="B101" s="1233">
        <v>25</v>
      </c>
      <c r="C101" s="1233">
        <v>110</v>
      </c>
      <c r="D101" s="1233">
        <v>11</v>
      </c>
      <c r="E101" s="1239">
        <v>82246</v>
      </c>
      <c r="F101" s="1162">
        <f t="shared" si="4"/>
        <v>78956.16</v>
      </c>
      <c r="G101" s="1162">
        <f t="shared" si="5"/>
        <v>77311.24</v>
      </c>
      <c r="H101" s="938"/>
      <c r="I101" s="1159" t="s">
        <v>1844</v>
      </c>
      <c r="J101" s="1233">
        <v>160</v>
      </c>
      <c r="K101" s="1235">
        <v>150</v>
      </c>
      <c r="L101" s="1237">
        <v>90</v>
      </c>
      <c r="M101" s="1238">
        <v>403619</v>
      </c>
      <c r="N101" s="1236">
        <f t="shared" si="6"/>
        <v>387474.24</v>
      </c>
      <c r="O101" s="1162">
        <f t="shared" si="7"/>
        <v>379401.86</v>
      </c>
    </row>
    <row r="102" spans="1:15" s="1240" customFormat="1" ht="15" customHeight="1">
      <c r="A102" s="1232" t="s">
        <v>1841</v>
      </c>
      <c r="B102" s="1233">
        <v>25</v>
      </c>
      <c r="C102" s="1233">
        <v>120</v>
      </c>
      <c r="D102" s="1233">
        <v>13</v>
      </c>
      <c r="E102" s="1234">
        <v>83013</v>
      </c>
      <c r="F102" s="1162">
        <f t="shared" si="4"/>
        <v>79692.48</v>
      </c>
      <c r="G102" s="1162">
        <f t="shared" si="5"/>
        <v>78032.22</v>
      </c>
      <c r="H102" s="938"/>
      <c r="I102" s="1159" t="s">
        <v>1846</v>
      </c>
      <c r="J102" s="1233">
        <v>160</v>
      </c>
      <c r="K102" s="1235">
        <v>180</v>
      </c>
      <c r="L102" s="1233">
        <v>110</v>
      </c>
      <c r="M102" s="1238">
        <v>433119</v>
      </c>
      <c r="N102" s="1236">
        <f t="shared" si="6"/>
        <v>415794.24</v>
      </c>
      <c r="O102" s="1162">
        <f t="shared" si="7"/>
        <v>407131.86</v>
      </c>
    </row>
    <row r="103" spans="1:15" s="1240" customFormat="1" ht="15" customHeight="1">
      <c r="A103" s="1232" t="s">
        <v>1843</v>
      </c>
      <c r="B103" s="1233">
        <v>25</v>
      </c>
      <c r="C103" s="1233">
        <v>130</v>
      </c>
      <c r="D103" s="1233">
        <v>13</v>
      </c>
      <c r="E103" s="1239">
        <v>87320</v>
      </c>
      <c r="F103" s="1162">
        <f t="shared" si="4"/>
        <v>83827.2</v>
      </c>
      <c r="G103" s="1162">
        <f t="shared" si="5"/>
        <v>82080.8</v>
      </c>
      <c r="H103" s="938"/>
      <c r="I103" s="1159" t="s">
        <v>1848</v>
      </c>
      <c r="J103" s="1233">
        <v>160</v>
      </c>
      <c r="K103" s="1235">
        <v>210</v>
      </c>
      <c r="L103" s="1233">
        <v>130</v>
      </c>
      <c r="M103" s="1238">
        <v>468637</v>
      </c>
      <c r="N103" s="1236">
        <f t="shared" si="6"/>
        <v>449891.52</v>
      </c>
      <c r="O103" s="1162">
        <f t="shared" si="7"/>
        <v>440518.78</v>
      </c>
    </row>
    <row r="104" spans="1:15" s="1240" customFormat="1" ht="15" customHeight="1">
      <c r="A104" s="1232" t="s">
        <v>1845</v>
      </c>
      <c r="B104" s="1233">
        <v>25</v>
      </c>
      <c r="C104" s="1233">
        <v>140</v>
      </c>
      <c r="D104" s="1233">
        <v>15</v>
      </c>
      <c r="E104" s="1234">
        <v>91745</v>
      </c>
      <c r="F104" s="1162">
        <f t="shared" si="4"/>
        <v>88075.2</v>
      </c>
      <c r="G104" s="1162">
        <f t="shared" si="5"/>
        <v>86240.3</v>
      </c>
      <c r="H104" s="938"/>
      <c r="I104" s="1159" t="s">
        <v>1850</v>
      </c>
      <c r="J104" s="1233">
        <v>160</v>
      </c>
      <c r="K104" s="1235">
        <v>35</v>
      </c>
      <c r="L104" s="1233">
        <v>30</v>
      </c>
      <c r="M104" s="1238">
        <v>191042</v>
      </c>
      <c r="N104" s="1236">
        <f t="shared" si="6"/>
        <v>183400.32</v>
      </c>
      <c r="O104" s="1162">
        <f t="shared" si="7"/>
        <v>179579.48</v>
      </c>
    </row>
    <row r="105" spans="1:15" s="1240" customFormat="1" ht="15" customHeight="1">
      <c r="A105" s="1232" t="s">
        <v>1847</v>
      </c>
      <c r="B105" s="1233">
        <v>25</v>
      </c>
      <c r="C105" s="1233">
        <v>145</v>
      </c>
      <c r="D105" s="1233">
        <v>15</v>
      </c>
      <c r="E105" s="1239">
        <v>129446</v>
      </c>
      <c r="F105" s="1162">
        <f t="shared" si="4"/>
        <v>124268.16</v>
      </c>
      <c r="G105" s="1162">
        <f t="shared" si="5"/>
        <v>121679.24</v>
      </c>
      <c r="H105" s="955"/>
      <c r="I105" s="1159" t="s">
        <v>1852</v>
      </c>
      <c r="J105" s="1233">
        <v>160</v>
      </c>
      <c r="K105" s="1235">
        <v>65</v>
      </c>
      <c r="L105" s="1237">
        <v>45</v>
      </c>
      <c r="M105" s="1238">
        <v>200777</v>
      </c>
      <c r="N105" s="1236">
        <f t="shared" si="6"/>
        <v>192745.92</v>
      </c>
      <c r="O105" s="1162">
        <f t="shared" si="7"/>
        <v>188730.38</v>
      </c>
    </row>
    <row r="106" spans="1:15" s="1240" customFormat="1" ht="15" customHeight="1">
      <c r="A106" s="1232" t="s">
        <v>1849</v>
      </c>
      <c r="B106" s="1233">
        <v>25</v>
      </c>
      <c r="C106" s="1233">
        <v>170</v>
      </c>
      <c r="D106" s="1233">
        <v>18.5</v>
      </c>
      <c r="E106" s="1239">
        <v>140892</v>
      </c>
      <c r="F106" s="1162">
        <f t="shared" si="4"/>
        <v>135256.32</v>
      </c>
      <c r="G106" s="1162">
        <f t="shared" si="5"/>
        <v>132438.48</v>
      </c>
      <c r="H106" s="955"/>
      <c r="I106" s="1159" t="s">
        <v>1854</v>
      </c>
      <c r="J106" s="1233">
        <v>160</v>
      </c>
      <c r="K106" s="1235">
        <v>100</v>
      </c>
      <c r="L106" s="1237">
        <v>65</v>
      </c>
      <c r="M106" s="1238">
        <v>274409</v>
      </c>
      <c r="N106" s="1236">
        <f t="shared" si="6"/>
        <v>263432.64</v>
      </c>
      <c r="O106" s="1162">
        <f t="shared" si="7"/>
        <v>257944.46</v>
      </c>
    </row>
    <row r="107" spans="1:15" s="1240" customFormat="1" ht="15" customHeight="1">
      <c r="A107" s="1232" t="s">
        <v>1851</v>
      </c>
      <c r="B107" s="1233">
        <v>25</v>
      </c>
      <c r="C107" s="1233">
        <v>175</v>
      </c>
      <c r="D107" s="1233">
        <v>18.5</v>
      </c>
      <c r="E107" s="1239">
        <v>144019</v>
      </c>
      <c r="F107" s="1162">
        <f t="shared" si="4"/>
        <v>138258.24</v>
      </c>
      <c r="G107" s="1162">
        <f t="shared" si="5"/>
        <v>135377.86</v>
      </c>
      <c r="H107" s="955"/>
      <c r="I107" s="1159" t="s">
        <v>1856</v>
      </c>
      <c r="J107" s="1233">
        <v>160</v>
      </c>
      <c r="K107" s="1235">
        <v>140</v>
      </c>
      <c r="L107" s="1237">
        <v>90</v>
      </c>
      <c r="M107" s="1238">
        <v>367275</v>
      </c>
      <c r="N107" s="1236">
        <f t="shared" si="6"/>
        <v>352584</v>
      </c>
      <c r="O107" s="1162">
        <f t="shared" si="7"/>
        <v>345238.5</v>
      </c>
    </row>
    <row r="108" spans="1:15" s="1240" customFormat="1" ht="15" customHeight="1">
      <c r="A108" s="1232" t="s">
        <v>1853</v>
      </c>
      <c r="B108" s="1233">
        <v>25</v>
      </c>
      <c r="C108" s="1233">
        <v>185</v>
      </c>
      <c r="D108" s="1233">
        <v>18.5</v>
      </c>
      <c r="E108" s="1239">
        <v>147264</v>
      </c>
      <c r="F108" s="1162">
        <f t="shared" si="4"/>
        <v>141373.44</v>
      </c>
      <c r="G108" s="1162">
        <f t="shared" si="5"/>
        <v>138428.16</v>
      </c>
      <c r="H108" s="955"/>
      <c r="I108" s="1159" t="s">
        <v>1858</v>
      </c>
      <c r="J108" s="1233">
        <v>160</v>
      </c>
      <c r="K108" s="1235">
        <v>175</v>
      </c>
      <c r="L108" s="1237">
        <v>110</v>
      </c>
      <c r="M108" s="1238">
        <v>528581</v>
      </c>
      <c r="N108" s="1236">
        <f t="shared" si="6"/>
        <v>507437.76</v>
      </c>
      <c r="O108" s="1162">
        <f t="shared" si="7"/>
        <v>496866.14</v>
      </c>
    </row>
    <row r="109" spans="1:15" s="1240" customFormat="1" ht="15" customHeight="1">
      <c r="A109" s="1232" t="s">
        <v>1855</v>
      </c>
      <c r="B109" s="1233">
        <v>25</v>
      </c>
      <c r="C109" s="1233">
        <v>190</v>
      </c>
      <c r="D109" s="1233">
        <v>18.5</v>
      </c>
      <c r="E109" s="1239">
        <v>150450</v>
      </c>
      <c r="F109" s="1162">
        <f t="shared" si="4"/>
        <v>144432</v>
      </c>
      <c r="G109" s="1162">
        <f t="shared" si="5"/>
        <v>141423</v>
      </c>
      <c r="H109" s="955"/>
      <c r="I109" s="1159" t="s">
        <v>1859</v>
      </c>
      <c r="J109" s="1233">
        <v>160</v>
      </c>
      <c r="K109" s="1235">
        <v>200</v>
      </c>
      <c r="L109" s="1237">
        <v>130</v>
      </c>
      <c r="M109" s="1238">
        <v>622981</v>
      </c>
      <c r="N109" s="1236">
        <f t="shared" si="6"/>
        <v>598061.76</v>
      </c>
      <c r="O109" s="1162">
        <f t="shared" si="7"/>
        <v>585602.14</v>
      </c>
    </row>
    <row r="110" spans="1:15" s="1240" customFormat="1" ht="15" customHeight="1">
      <c r="A110" s="1232" t="s">
        <v>1857</v>
      </c>
      <c r="B110" s="1233">
        <v>25</v>
      </c>
      <c r="C110" s="1233">
        <v>200</v>
      </c>
      <c r="D110" s="1233">
        <v>18.5</v>
      </c>
      <c r="E110" s="1239">
        <v>153754</v>
      </c>
      <c r="F110" s="1162">
        <f t="shared" si="4"/>
        <v>147603.84</v>
      </c>
      <c r="G110" s="1162">
        <f t="shared" si="5"/>
        <v>144528.76</v>
      </c>
      <c r="H110" s="955"/>
      <c r="I110" s="1159" t="s">
        <v>1861</v>
      </c>
      <c r="J110" s="1233">
        <v>200</v>
      </c>
      <c r="K110" s="1235">
        <v>35</v>
      </c>
      <c r="L110" s="1237">
        <v>37</v>
      </c>
      <c r="M110" s="1238">
        <v>202134</v>
      </c>
      <c r="N110" s="1236">
        <f t="shared" si="6"/>
        <v>194048.64</v>
      </c>
      <c r="O110" s="1162">
        <f t="shared" si="7"/>
        <v>190005.96</v>
      </c>
    </row>
    <row r="111" spans="1:15" s="1240" customFormat="1" ht="15" customHeight="1">
      <c r="A111" s="1232" t="s">
        <v>2496</v>
      </c>
      <c r="B111" s="1233">
        <v>16</v>
      </c>
      <c r="C111" s="1233">
        <v>100</v>
      </c>
      <c r="D111" s="1233">
        <v>7.5</v>
      </c>
      <c r="E111" s="1234">
        <v>73160</v>
      </c>
      <c r="F111" s="1162">
        <f t="shared" si="4"/>
        <v>70233.6</v>
      </c>
      <c r="G111" s="1162">
        <f t="shared" si="5"/>
        <v>68770.4</v>
      </c>
      <c r="H111" s="955"/>
      <c r="I111" s="1159" t="s">
        <v>1863</v>
      </c>
      <c r="J111" s="1233">
        <v>200</v>
      </c>
      <c r="K111" s="1235">
        <v>70</v>
      </c>
      <c r="L111" s="1237">
        <v>65</v>
      </c>
      <c r="M111" s="1238">
        <v>325857</v>
      </c>
      <c r="N111" s="1236">
        <f t="shared" si="6"/>
        <v>312822.72</v>
      </c>
      <c r="O111" s="1162">
        <f t="shared" si="7"/>
        <v>306305.58</v>
      </c>
    </row>
    <row r="112" spans="1:15" s="1240" customFormat="1" ht="15" customHeight="1">
      <c r="A112" s="1232" t="s">
        <v>1860</v>
      </c>
      <c r="B112" s="1233">
        <v>16</v>
      </c>
      <c r="C112" s="1233">
        <v>140</v>
      </c>
      <c r="D112" s="1233">
        <v>13</v>
      </c>
      <c r="E112" s="1234">
        <v>76700</v>
      </c>
      <c r="F112" s="1162">
        <f t="shared" si="4"/>
        <v>73632</v>
      </c>
      <c r="G112" s="1162">
        <f t="shared" si="5"/>
        <v>72098</v>
      </c>
      <c r="H112" s="955"/>
      <c r="I112" s="1159" t="s">
        <v>1865</v>
      </c>
      <c r="J112" s="1233">
        <v>200</v>
      </c>
      <c r="K112" s="1235">
        <v>105</v>
      </c>
      <c r="L112" s="1237">
        <v>90</v>
      </c>
      <c r="M112" s="1238">
        <v>433827</v>
      </c>
      <c r="N112" s="1236">
        <f t="shared" si="6"/>
        <v>416473.92</v>
      </c>
      <c r="O112" s="1162">
        <f t="shared" si="7"/>
        <v>407797.38</v>
      </c>
    </row>
    <row r="113" spans="1:15" s="1240" customFormat="1" ht="15" customHeight="1">
      <c r="A113" s="1232" t="s">
        <v>1862</v>
      </c>
      <c r="B113" s="1233">
        <v>16</v>
      </c>
      <c r="C113" s="1233">
        <v>160</v>
      </c>
      <c r="D113" s="1233">
        <v>13</v>
      </c>
      <c r="E113" s="1234">
        <v>93810</v>
      </c>
      <c r="F113" s="1162">
        <f t="shared" si="4"/>
        <v>90057.6</v>
      </c>
      <c r="G113" s="1162">
        <f t="shared" si="5"/>
        <v>88181.4</v>
      </c>
      <c r="H113" s="955"/>
      <c r="I113" s="1159" t="s">
        <v>1867</v>
      </c>
      <c r="J113" s="1233">
        <v>200</v>
      </c>
      <c r="K113" s="1235">
        <v>140</v>
      </c>
      <c r="L113" s="1237">
        <v>110</v>
      </c>
      <c r="M113" s="1238">
        <v>533596</v>
      </c>
      <c r="N113" s="1236">
        <f t="shared" si="6"/>
        <v>512252.16</v>
      </c>
      <c r="O113" s="1162">
        <f t="shared" si="7"/>
        <v>501580.24</v>
      </c>
    </row>
    <row r="114" spans="1:15" s="1240" customFormat="1" ht="15" customHeight="1">
      <c r="A114" s="1232" t="s">
        <v>1864</v>
      </c>
      <c r="B114" s="1233">
        <v>16</v>
      </c>
      <c r="C114" s="1233">
        <v>180</v>
      </c>
      <c r="D114" s="1233">
        <v>15</v>
      </c>
      <c r="E114" s="1234">
        <v>107144</v>
      </c>
      <c r="F114" s="1162">
        <f t="shared" si="4"/>
        <v>102858.24</v>
      </c>
      <c r="G114" s="1162">
        <f t="shared" si="5"/>
        <v>100715.36</v>
      </c>
      <c r="H114" s="955"/>
      <c r="I114" s="1159" t="s">
        <v>1869</v>
      </c>
      <c r="J114" s="1233">
        <v>210</v>
      </c>
      <c r="K114" s="1235">
        <v>25</v>
      </c>
      <c r="L114" s="1237">
        <v>30</v>
      </c>
      <c r="M114" s="1238">
        <v>191042</v>
      </c>
      <c r="N114" s="1236">
        <f t="shared" si="6"/>
        <v>183400.32</v>
      </c>
      <c r="O114" s="1162">
        <f t="shared" si="7"/>
        <v>179579.48</v>
      </c>
    </row>
    <row r="115" spans="1:15" s="1240" customFormat="1" ht="15" customHeight="1">
      <c r="A115" s="1232" t="s">
        <v>1866</v>
      </c>
      <c r="B115" s="1233">
        <v>16</v>
      </c>
      <c r="C115" s="1233">
        <v>200</v>
      </c>
      <c r="D115" s="1233">
        <v>15</v>
      </c>
      <c r="E115" s="1234">
        <v>122366</v>
      </c>
      <c r="F115" s="1162">
        <f t="shared" si="4"/>
        <v>117471.36</v>
      </c>
      <c r="G115" s="1162">
        <f t="shared" si="5"/>
        <v>115024.04</v>
      </c>
      <c r="H115" s="955"/>
      <c r="I115" s="1159" t="s">
        <v>1871</v>
      </c>
      <c r="J115" s="1233">
        <v>210</v>
      </c>
      <c r="K115" s="1235">
        <v>55</v>
      </c>
      <c r="L115" s="1237">
        <v>45</v>
      </c>
      <c r="M115" s="1238">
        <v>247033</v>
      </c>
      <c r="N115" s="1236">
        <f t="shared" si="6"/>
        <v>237151.68</v>
      </c>
      <c r="O115" s="1162">
        <f t="shared" si="7"/>
        <v>232211.02</v>
      </c>
    </row>
    <row r="116" spans="1:15" s="1240" customFormat="1" ht="15" customHeight="1">
      <c r="A116" s="1232" t="s">
        <v>1868</v>
      </c>
      <c r="B116" s="1233">
        <v>16</v>
      </c>
      <c r="C116" s="1233">
        <v>260</v>
      </c>
      <c r="D116" s="1233">
        <v>18.5</v>
      </c>
      <c r="E116" s="1234">
        <v>140656</v>
      </c>
      <c r="F116" s="1162">
        <f t="shared" si="4"/>
        <v>135029.76</v>
      </c>
      <c r="G116" s="1162">
        <f t="shared" si="5"/>
        <v>132216.64</v>
      </c>
      <c r="H116" s="955"/>
      <c r="I116" s="1159" t="s">
        <v>1873</v>
      </c>
      <c r="J116" s="1233">
        <v>250</v>
      </c>
      <c r="K116" s="1235">
        <v>35</v>
      </c>
      <c r="L116" s="1237">
        <v>37</v>
      </c>
      <c r="M116" s="1238">
        <v>247623</v>
      </c>
      <c r="N116" s="1236">
        <f t="shared" si="6"/>
        <v>237718.08</v>
      </c>
      <c r="O116" s="1162">
        <f t="shared" si="7"/>
        <v>232765.62</v>
      </c>
    </row>
    <row r="117" spans="1:15" s="1240" customFormat="1" ht="15" customHeight="1">
      <c r="A117" s="1232" t="s">
        <v>1870</v>
      </c>
      <c r="B117" s="1233">
        <v>25</v>
      </c>
      <c r="C117" s="1233">
        <v>25</v>
      </c>
      <c r="D117" s="1233">
        <v>3</v>
      </c>
      <c r="E117" s="1239">
        <v>64546</v>
      </c>
      <c r="F117" s="1162">
        <f t="shared" si="4"/>
        <v>61964.16</v>
      </c>
      <c r="G117" s="1162">
        <f t="shared" si="5"/>
        <v>60673.24</v>
      </c>
      <c r="H117" s="955"/>
      <c r="I117" s="1159" t="s">
        <v>1875</v>
      </c>
      <c r="J117" s="1233">
        <v>250</v>
      </c>
      <c r="K117" s="1235">
        <v>70</v>
      </c>
      <c r="L117" s="1237">
        <v>75</v>
      </c>
      <c r="M117" s="1238">
        <v>433060</v>
      </c>
      <c r="N117" s="1236">
        <f t="shared" si="6"/>
        <v>415737.6</v>
      </c>
      <c r="O117" s="1162">
        <f t="shared" si="7"/>
        <v>407076.4</v>
      </c>
    </row>
    <row r="118" spans="1:15" s="1240" customFormat="1" ht="15" customHeight="1">
      <c r="A118" s="1232" t="s">
        <v>1872</v>
      </c>
      <c r="B118" s="1233">
        <v>25</v>
      </c>
      <c r="C118" s="1233">
        <v>35</v>
      </c>
      <c r="D118" s="1233">
        <v>4</v>
      </c>
      <c r="E118" s="1239">
        <v>66434</v>
      </c>
      <c r="F118" s="1162">
        <f t="shared" si="4"/>
        <v>63776.64</v>
      </c>
      <c r="G118" s="1162">
        <f t="shared" si="5"/>
        <v>62447.96</v>
      </c>
      <c r="H118" s="955"/>
      <c r="I118" s="1159" t="s">
        <v>1877</v>
      </c>
      <c r="J118" s="1233">
        <v>250</v>
      </c>
      <c r="K118" s="1235">
        <v>105</v>
      </c>
      <c r="L118" s="1237">
        <v>110</v>
      </c>
      <c r="M118" s="1238">
        <v>554777</v>
      </c>
      <c r="N118" s="1236">
        <f t="shared" si="6"/>
        <v>532585.92</v>
      </c>
      <c r="O118" s="1162">
        <f t="shared" si="7"/>
        <v>521490.38</v>
      </c>
    </row>
    <row r="119" spans="1:15" s="1240" customFormat="1" ht="15" customHeight="1">
      <c r="A119" s="1232" t="s">
        <v>1874</v>
      </c>
      <c r="B119" s="1233">
        <v>25</v>
      </c>
      <c r="C119" s="1233">
        <v>55</v>
      </c>
      <c r="D119" s="1233">
        <v>7.5</v>
      </c>
      <c r="E119" s="1234">
        <v>67968</v>
      </c>
      <c r="F119" s="1162">
        <f t="shared" si="4"/>
        <v>65249.28</v>
      </c>
      <c r="G119" s="1162">
        <f t="shared" si="5"/>
        <v>63889.92</v>
      </c>
      <c r="H119" s="955"/>
      <c r="I119" s="1159" t="s">
        <v>1879</v>
      </c>
      <c r="J119" s="1233">
        <v>250</v>
      </c>
      <c r="K119" s="1235">
        <v>140</v>
      </c>
      <c r="L119" s="1237">
        <v>130</v>
      </c>
      <c r="M119" s="1238">
        <v>654664</v>
      </c>
      <c r="N119" s="1236">
        <f t="shared" si="6"/>
        <v>628477.44</v>
      </c>
      <c r="O119" s="1162">
        <f t="shared" si="7"/>
        <v>615384.16</v>
      </c>
    </row>
    <row r="120" spans="1:15" s="1240" customFormat="1" ht="34.5" customHeight="1">
      <c r="A120" s="1232" t="s">
        <v>1876</v>
      </c>
      <c r="B120" s="1233">
        <v>25</v>
      </c>
      <c r="C120" s="1233">
        <v>55</v>
      </c>
      <c r="D120" s="1235">
        <v>7.5</v>
      </c>
      <c r="E120" s="1234">
        <v>72216</v>
      </c>
      <c r="F120" s="1162">
        <f t="shared" si="4"/>
        <v>69327.36</v>
      </c>
      <c r="G120" s="1162">
        <f t="shared" si="5"/>
        <v>67883.04</v>
      </c>
      <c r="H120" s="955"/>
      <c r="I120" s="1241" t="s">
        <v>2497</v>
      </c>
      <c r="J120" s="1233">
        <v>25</v>
      </c>
      <c r="K120" s="1235">
        <v>150</v>
      </c>
      <c r="L120" s="1235">
        <v>15</v>
      </c>
      <c r="M120" s="1238" t="s">
        <v>1315</v>
      </c>
      <c r="N120" s="1236" t="e">
        <f t="shared" si="6"/>
        <v>#VALUE!</v>
      </c>
      <c r="O120" s="1162" t="e">
        <f t="shared" si="7"/>
        <v>#VALUE!</v>
      </c>
    </row>
    <row r="121" spans="1:15" s="1240" customFormat="1" ht="34.5" customHeight="1">
      <c r="A121" s="1232" t="s">
        <v>1878</v>
      </c>
      <c r="B121" s="1233">
        <v>25</v>
      </c>
      <c r="C121" s="1233">
        <v>70</v>
      </c>
      <c r="D121" s="1235">
        <v>7.5</v>
      </c>
      <c r="E121" s="1234">
        <v>70328</v>
      </c>
      <c r="F121" s="1162">
        <f t="shared" si="4"/>
        <v>67514.88</v>
      </c>
      <c r="G121" s="1162">
        <f t="shared" si="5"/>
        <v>66108.32</v>
      </c>
      <c r="H121" s="955"/>
      <c r="I121" s="1241" t="s">
        <v>2498</v>
      </c>
      <c r="J121" s="1233">
        <v>25</v>
      </c>
      <c r="K121" s="1233">
        <v>180</v>
      </c>
      <c r="L121" s="1235">
        <v>18.5</v>
      </c>
      <c r="M121" s="1238" t="s">
        <v>1315</v>
      </c>
      <c r="N121" s="1236" t="e">
        <f t="shared" si="6"/>
        <v>#VALUE!</v>
      </c>
      <c r="O121" s="1162" t="e">
        <f t="shared" si="7"/>
        <v>#VALUE!</v>
      </c>
    </row>
    <row r="122" spans="1:15" s="1240" customFormat="1" ht="34.5" customHeight="1">
      <c r="A122" s="1232" t="s">
        <v>1880</v>
      </c>
      <c r="B122" s="1233">
        <v>25</v>
      </c>
      <c r="C122" s="1233">
        <v>70</v>
      </c>
      <c r="D122" s="1235">
        <v>7.5</v>
      </c>
      <c r="E122" s="1234">
        <v>74399</v>
      </c>
      <c r="F122" s="1162">
        <f t="shared" si="4"/>
        <v>71423.04</v>
      </c>
      <c r="G122" s="1162">
        <f t="shared" si="5"/>
        <v>69935.06</v>
      </c>
      <c r="H122" s="955"/>
      <c r="I122" s="1241" t="s">
        <v>1881</v>
      </c>
      <c r="J122" s="1242">
        <v>65</v>
      </c>
      <c r="K122" s="1243">
        <v>90</v>
      </c>
      <c r="L122" s="1243">
        <v>30</v>
      </c>
      <c r="M122" s="947" t="s">
        <v>1315</v>
      </c>
      <c r="N122" s="1244" t="s">
        <v>1315</v>
      </c>
      <c r="O122" s="1244" t="s">
        <v>1315</v>
      </c>
    </row>
    <row r="123" spans="1:15" s="1240" customFormat="1" ht="34.5" customHeight="1">
      <c r="A123" s="1232" t="s">
        <v>1882</v>
      </c>
      <c r="B123" s="1233">
        <v>25</v>
      </c>
      <c r="C123" s="1233">
        <v>90</v>
      </c>
      <c r="D123" s="1235">
        <v>11</v>
      </c>
      <c r="E123" s="1234">
        <v>73278</v>
      </c>
      <c r="F123" s="1162">
        <f t="shared" si="4"/>
        <v>70346.88</v>
      </c>
      <c r="G123" s="1162">
        <f t="shared" si="5"/>
        <v>68881.32</v>
      </c>
      <c r="H123" s="955"/>
      <c r="I123" s="1241" t="s">
        <v>1883</v>
      </c>
      <c r="J123" s="1242">
        <v>65</v>
      </c>
      <c r="K123" s="1243">
        <v>110</v>
      </c>
      <c r="L123" s="1243">
        <v>30</v>
      </c>
      <c r="M123" s="947" t="s">
        <v>1315</v>
      </c>
      <c r="N123" s="1244" t="s">
        <v>1315</v>
      </c>
      <c r="O123" s="1244" t="s">
        <v>1315</v>
      </c>
    </row>
    <row r="124" spans="1:15" s="1240" customFormat="1" ht="34.5" customHeight="1">
      <c r="A124" s="1232" t="s">
        <v>1884</v>
      </c>
      <c r="B124" s="1233">
        <v>25</v>
      </c>
      <c r="C124" s="1233">
        <v>100</v>
      </c>
      <c r="D124" s="1235">
        <v>11</v>
      </c>
      <c r="E124" s="1234">
        <v>75166</v>
      </c>
      <c r="F124" s="1162">
        <f t="shared" si="4"/>
        <v>72159.36</v>
      </c>
      <c r="G124" s="1162">
        <f t="shared" si="5"/>
        <v>70656.04</v>
      </c>
      <c r="H124" s="955"/>
      <c r="I124" s="1241" t="s">
        <v>1885</v>
      </c>
      <c r="J124" s="1242">
        <v>65</v>
      </c>
      <c r="K124" s="1243">
        <v>110</v>
      </c>
      <c r="L124" s="1243">
        <v>37</v>
      </c>
      <c r="M124" s="947" t="s">
        <v>1315</v>
      </c>
      <c r="N124" s="1244" t="s">
        <v>1315</v>
      </c>
      <c r="O124" s="1244" t="s">
        <v>1315</v>
      </c>
    </row>
    <row r="125" spans="1:15" s="1240" customFormat="1" ht="34.5" customHeight="1">
      <c r="A125" s="1232" t="s">
        <v>1886</v>
      </c>
      <c r="B125" s="1233">
        <v>25</v>
      </c>
      <c r="C125" s="1233">
        <v>100</v>
      </c>
      <c r="D125" s="1235">
        <v>11</v>
      </c>
      <c r="E125" s="1234">
        <v>80476</v>
      </c>
      <c r="F125" s="1162">
        <f t="shared" si="4"/>
        <v>77256.96</v>
      </c>
      <c r="G125" s="1162">
        <f t="shared" si="5"/>
        <v>75647.44</v>
      </c>
      <c r="H125" s="955"/>
      <c r="I125" s="1241" t="s">
        <v>1887</v>
      </c>
      <c r="J125" s="1242">
        <v>65</v>
      </c>
      <c r="K125" s="1243">
        <v>150</v>
      </c>
      <c r="L125" s="1243">
        <v>45</v>
      </c>
      <c r="M125" s="947" t="s">
        <v>1315</v>
      </c>
      <c r="N125" s="1244" t="s">
        <v>1315</v>
      </c>
      <c r="O125" s="1244" t="s">
        <v>1315</v>
      </c>
    </row>
    <row r="126" spans="1:15" s="1240" customFormat="1" ht="34.5" customHeight="1">
      <c r="A126" s="1232" t="s">
        <v>1888</v>
      </c>
      <c r="B126" s="1233">
        <v>25</v>
      </c>
      <c r="C126" s="1233">
        <v>125</v>
      </c>
      <c r="D126" s="1235">
        <v>13</v>
      </c>
      <c r="E126" s="1234">
        <v>76169</v>
      </c>
      <c r="F126" s="1162">
        <f t="shared" si="4"/>
        <v>73122.24</v>
      </c>
      <c r="G126" s="1162">
        <f t="shared" si="5"/>
        <v>71598.86</v>
      </c>
      <c r="H126" s="955"/>
      <c r="I126" s="1241" t="s">
        <v>1889</v>
      </c>
      <c r="J126" s="1242">
        <v>65</v>
      </c>
      <c r="K126" s="1243">
        <v>175</v>
      </c>
      <c r="L126" s="1243">
        <v>45</v>
      </c>
      <c r="M126" s="947" t="s">
        <v>1315</v>
      </c>
      <c r="N126" s="1244" t="s">
        <v>1315</v>
      </c>
      <c r="O126" s="1244" t="s">
        <v>1315</v>
      </c>
    </row>
    <row r="127" spans="1:15" s="1240" customFormat="1" ht="34.5" customHeight="1">
      <c r="A127" s="1232" t="s">
        <v>1890</v>
      </c>
      <c r="B127" s="1233">
        <v>25</v>
      </c>
      <c r="C127" s="1233">
        <v>125</v>
      </c>
      <c r="D127" s="1235">
        <v>13</v>
      </c>
      <c r="E127" s="1234">
        <v>81007</v>
      </c>
      <c r="F127" s="1162">
        <f t="shared" si="4"/>
        <v>77766.72</v>
      </c>
      <c r="G127" s="1162">
        <f t="shared" si="5"/>
        <v>76146.58</v>
      </c>
      <c r="H127" s="955"/>
      <c r="I127" s="1241" t="s">
        <v>1891</v>
      </c>
      <c r="J127" s="1242">
        <v>65</v>
      </c>
      <c r="K127" s="1243">
        <v>225</v>
      </c>
      <c r="L127" s="1243">
        <v>55</v>
      </c>
      <c r="M127" s="947" t="s">
        <v>1315</v>
      </c>
      <c r="N127" s="1244" t="s">
        <v>1315</v>
      </c>
      <c r="O127" s="1244" t="s">
        <v>1315</v>
      </c>
    </row>
    <row r="128" spans="1:15" s="1240" customFormat="1" ht="34.5" customHeight="1" thickBot="1">
      <c r="A128" s="1232" t="s">
        <v>1892</v>
      </c>
      <c r="B128" s="1233">
        <v>25</v>
      </c>
      <c r="C128" s="1233">
        <v>150</v>
      </c>
      <c r="D128" s="1235">
        <v>15</v>
      </c>
      <c r="E128" s="1234">
        <v>88500</v>
      </c>
      <c r="F128" s="1173">
        <f t="shared" si="4"/>
        <v>84960</v>
      </c>
      <c r="G128" s="1173">
        <f t="shared" si="5"/>
        <v>83190</v>
      </c>
      <c r="H128" s="955"/>
      <c r="I128" s="1241" t="s">
        <v>1893</v>
      </c>
      <c r="J128" s="1242">
        <v>160</v>
      </c>
      <c r="K128" s="1243">
        <v>100</v>
      </c>
      <c r="L128" s="1243">
        <v>65</v>
      </c>
      <c r="M128" s="947" t="s">
        <v>1315</v>
      </c>
      <c r="N128" s="1244" t="s">
        <v>1315</v>
      </c>
      <c r="O128" s="1244" t="s">
        <v>1315</v>
      </c>
    </row>
    <row r="129" spans="1:15" s="1240" customFormat="1" ht="34.5" customHeight="1" thickBot="1">
      <c r="A129" s="1245" t="s">
        <v>1667</v>
      </c>
      <c r="B129" s="1233">
        <v>25</v>
      </c>
      <c r="C129" s="1233">
        <v>150</v>
      </c>
      <c r="D129" s="1235">
        <v>15</v>
      </c>
      <c r="E129" s="1234">
        <v>93456</v>
      </c>
      <c r="F129" s="1173">
        <f>E129*96/100</f>
        <v>89717.76</v>
      </c>
      <c r="G129" s="1173">
        <f>E129*94/100</f>
        <v>87848.64</v>
      </c>
      <c r="H129" s="955"/>
      <c r="I129" s="1246" t="s">
        <v>1894</v>
      </c>
      <c r="J129" s="1247">
        <v>160</v>
      </c>
      <c r="K129" s="1248">
        <v>140</v>
      </c>
      <c r="L129" s="1248">
        <v>90</v>
      </c>
      <c r="M129" s="1145" t="s">
        <v>1315</v>
      </c>
      <c r="N129" s="1249" t="s">
        <v>1315</v>
      </c>
      <c r="O129" s="1249" t="s">
        <v>1315</v>
      </c>
    </row>
    <row r="130" spans="1:7" ht="34.5" customHeight="1" thickBot="1">
      <c r="A130" s="1245" t="s">
        <v>1669</v>
      </c>
      <c r="B130" s="1233">
        <v>25</v>
      </c>
      <c r="C130" s="1233">
        <v>160</v>
      </c>
      <c r="D130" s="1250">
        <v>18.5</v>
      </c>
      <c r="E130" s="1234">
        <v>109091</v>
      </c>
      <c r="F130" s="1173">
        <f>E130*96/100</f>
        <v>104727.36</v>
      </c>
      <c r="G130" s="1173">
        <f>E130*94/100</f>
        <v>102545.54</v>
      </c>
    </row>
  </sheetData>
  <sheetProtection/>
  <mergeCells count="16">
    <mergeCell ref="J10:J11"/>
    <mergeCell ref="K10:K11"/>
    <mergeCell ref="L10:L11"/>
    <mergeCell ref="N10:O10"/>
    <mergeCell ref="A10:A11"/>
    <mergeCell ref="B10:B11"/>
    <mergeCell ref="C10:C11"/>
    <mergeCell ref="D10:D11"/>
    <mergeCell ref="F10:G10"/>
    <mergeCell ref="I10:I11"/>
    <mergeCell ref="A1:O1"/>
    <mergeCell ref="A2:O2"/>
    <mergeCell ref="I4:O4"/>
    <mergeCell ref="A7:O7"/>
    <mergeCell ref="A8:O8"/>
    <mergeCell ref="A9:O9"/>
  </mergeCells>
  <hyperlinks>
    <hyperlink ref="A5" r:id="rId1" display="http://gidrouzel.3dn.ru"/>
  </hyperlinks>
  <printOptions horizontalCentered="1" verticalCentered="1"/>
  <pageMargins left="0" right="0" top="0" bottom="0" header="0" footer="0"/>
  <pageSetup horizontalDpi="600" verticalDpi="600" orientation="portrait" paperSize="9" scale="58" r:id="rId4"/>
  <legacyDrawing r:id="rId3"/>
  <oleObjects>
    <oleObject progId="Word.Picture.8" shapeId="13123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Q147"/>
  <sheetViews>
    <sheetView view="pageBreakPreview" zoomScaleNormal="85" zoomScaleSheetLayoutView="100" zoomScalePageLayoutView="0" workbookViewId="0" topLeftCell="A1">
      <selection activeCell="F15" sqref="F15:K67"/>
    </sheetView>
  </sheetViews>
  <sheetFormatPr defaultColWidth="9.00390625" defaultRowHeight="12.75"/>
  <cols>
    <col min="1" max="2" width="9.125" style="1024" customWidth="1"/>
    <col min="3" max="3" width="35.625" style="1024" customWidth="1"/>
    <col min="4" max="4" width="0.12890625" style="1024" customWidth="1"/>
    <col min="5" max="5" width="15.875" style="1112" customWidth="1"/>
    <col min="6" max="10" width="9.125" style="1024" customWidth="1"/>
    <col min="11" max="11" width="18.375" style="1024" customWidth="1"/>
    <col min="12" max="16384" width="9.125" style="1024" customWidth="1"/>
  </cols>
  <sheetData>
    <row r="1" spans="1:11" ht="12.75">
      <c r="A1" s="1023"/>
      <c r="B1" s="1023"/>
      <c r="C1" s="1023"/>
      <c r="D1" s="1023"/>
      <c r="E1" s="1023"/>
      <c r="F1" s="1023"/>
      <c r="G1" s="1023"/>
      <c r="H1" s="1023"/>
      <c r="I1" s="1023"/>
      <c r="J1" s="1023"/>
      <c r="K1" s="1023"/>
    </row>
    <row r="2" spans="1:11" ht="12.75">
      <c r="A2" s="1025"/>
      <c r="B2" s="1025"/>
      <c r="C2" s="1025"/>
      <c r="D2" s="1025"/>
      <c r="E2" s="1025"/>
      <c r="F2" s="1025"/>
      <c r="G2" s="1025"/>
      <c r="H2" s="1025"/>
      <c r="I2" s="1025"/>
      <c r="J2" s="1025"/>
      <c r="K2" s="1025"/>
    </row>
    <row r="3" spans="1:17" ht="18">
      <c r="A3" s="1026"/>
      <c r="B3" s="1126"/>
      <c r="C3" s="1807" t="s">
        <v>1156</v>
      </c>
      <c r="D3" s="1807"/>
      <c r="E3" s="1807"/>
      <c r="F3" s="1807"/>
      <c r="G3" s="1807"/>
      <c r="H3" s="1807"/>
      <c r="I3" s="1807"/>
      <c r="J3" s="1807"/>
      <c r="K3" s="1807"/>
      <c r="L3" s="911"/>
      <c r="M3" s="911"/>
      <c r="N3" s="911"/>
      <c r="O3" s="911"/>
      <c r="P3" s="911"/>
      <c r="Q3" s="911"/>
    </row>
    <row r="4" spans="1:17" ht="18">
      <c r="A4" s="1026"/>
      <c r="B4" s="1027"/>
      <c r="C4" s="1807" t="s">
        <v>1157</v>
      </c>
      <c r="D4" s="1807"/>
      <c r="E4" s="1807"/>
      <c r="F4" s="1807"/>
      <c r="G4" s="1807"/>
      <c r="H4" s="1807"/>
      <c r="I4" s="1807"/>
      <c r="J4" s="1807"/>
      <c r="K4" s="1126"/>
      <c r="L4" s="911"/>
      <c r="M4" s="911"/>
      <c r="N4" s="911"/>
      <c r="O4" s="911"/>
      <c r="P4" s="911"/>
      <c r="Q4" s="911"/>
    </row>
    <row r="5" spans="1:17" ht="18">
      <c r="A5" s="1808" t="s">
        <v>1617</v>
      </c>
      <c r="B5" s="1808"/>
      <c r="C5" s="1808"/>
      <c r="D5" s="1808"/>
      <c r="E5" s="1808"/>
      <c r="F5" s="1808"/>
      <c r="G5" s="1808"/>
      <c r="H5" s="1808"/>
      <c r="I5" s="1808"/>
      <c r="J5" s="1808"/>
      <c r="K5" s="1808"/>
      <c r="L5" s="1123"/>
      <c r="M5" s="1123"/>
      <c r="N5" s="1123"/>
      <c r="O5" s="1123"/>
      <c r="P5" s="1123"/>
      <c r="Q5" s="1123"/>
    </row>
    <row r="6" spans="1:17" s="1032" customFormat="1" ht="15.75">
      <c r="A6" s="1028" t="s">
        <v>1661</v>
      </c>
      <c r="B6" s="1028"/>
      <c r="C6" s="1028"/>
      <c r="D6" s="1028"/>
      <c r="E6" s="1029" t="s">
        <v>1662</v>
      </c>
      <c r="F6" s="1028"/>
      <c r="G6" s="1028"/>
      <c r="H6" s="1028"/>
      <c r="I6" s="1028"/>
      <c r="J6" s="1030"/>
      <c r="K6" s="1031"/>
      <c r="L6" s="925"/>
      <c r="M6" s="925"/>
      <c r="N6" s="925"/>
      <c r="O6" s="925"/>
      <c r="P6" s="921"/>
      <c r="Q6" s="921"/>
    </row>
    <row r="7" spans="1:17" s="1032" customFormat="1" ht="15.75">
      <c r="A7" s="1033" t="s">
        <v>1161</v>
      </c>
      <c r="B7" s="1033"/>
      <c r="C7" s="1033"/>
      <c r="D7" s="1033"/>
      <c r="E7" s="1029" t="s">
        <v>1162</v>
      </c>
      <c r="F7" s="1033"/>
      <c r="G7" s="1033"/>
      <c r="H7" s="1033"/>
      <c r="I7" s="1033"/>
      <c r="J7" s="1034"/>
      <c r="K7" s="1031"/>
      <c r="L7" s="925"/>
      <c r="M7" s="925"/>
      <c r="N7" s="925"/>
      <c r="O7" s="925"/>
      <c r="P7" s="925"/>
      <c r="Q7" s="925"/>
    </row>
    <row r="8" spans="1:17" s="1042" customFormat="1" ht="18.75" thickBot="1">
      <c r="A8" s="1035" t="s">
        <v>1163</v>
      </c>
      <c r="B8" s="1036"/>
      <c r="C8" s="1036"/>
      <c r="D8" s="1036"/>
      <c r="E8" s="1037" t="s">
        <v>1164</v>
      </c>
      <c r="F8" s="1036"/>
      <c r="G8" s="1036"/>
      <c r="H8" s="1036"/>
      <c r="I8" s="1036"/>
      <c r="J8" s="1038"/>
      <c r="K8" s="1039"/>
      <c r="L8" s="928"/>
      <c r="M8" s="928"/>
      <c r="N8" s="928"/>
      <c r="O8" s="928"/>
      <c r="P8" s="1040"/>
      <c r="Q8" s="1041"/>
    </row>
    <row r="9" spans="1:17" s="1042" customFormat="1" ht="15.75" thickTop="1">
      <c r="A9" s="1043"/>
      <c r="B9" s="1044"/>
      <c r="C9" s="1044"/>
      <c r="D9" s="1044"/>
      <c r="E9" s="1045"/>
      <c r="F9" s="1044"/>
      <c r="G9" s="1044"/>
      <c r="H9" s="1046"/>
      <c r="I9" s="1046"/>
      <c r="J9" s="1046"/>
      <c r="K9" s="1045"/>
      <c r="L9" s="1047"/>
      <c r="M9" s="1047"/>
      <c r="N9" s="1047"/>
      <c r="O9" s="1047"/>
      <c r="P9" s="1047"/>
      <c r="Q9" s="1048"/>
    </row>
    <row r="10" spans="1:11" s="1051" customFormat="1" ht="15.75">
      <c r="A10" s="1049"/>
      <c r="B10" s="1049"/>
      <c r="C10" s="1049"/>
      <c r="D10" s="1049"/>
      <c r="E10" s="1049"/>
      <c r="F10" s="1049"/>
      <c r="G10" s="1049"/>
      <c r="H10" s="1049"/>
      <c r="I10" s="1049"/>
      <c r="J10" s="1049"/>
      <c r="K10" s="1050" t="s">
        <v>1568</v>
      </c>
    </row>
    <row r="11" spans="1:11" s="1051" customFormat="1" ht="16.5" customHeight="1">
      <c r="A11" s="1253" t="s">
        <v>1895</v>
      </c>
      <c r="B11" s="1253"/>
      <c r="C11" s="1253"/>
      <c r="D11" s="1253"/>
      <c r="E11" s="1253"/>
      <c r="F11" s="1253"/>
      <c r="G11" s="1253"/>
      <c r="H11" s="1253"/>
      <c r="I11" s="1253"/>
      <c r="J11" s="1253"/>
      <c r="K11" s="1253"/>
    </row>
    <row r="12" spans="1:11" s="1051" customFormat="1" ht="7.5" customHeight="1" thickBot="1">
      <c r="A12" s="1052"/>
      <c r="B12" s="1052"/>
      <c r="C12" s="1052"/>
      <c r="D12" s="1052"/>
      <c r="E12" s="1052"/>
      <c r="F12" s="1053"/>
      <c r="G12" s="1053"/>
      <c r="H12" s="1053"/>
      <c r="I12" s="1053"/>
      <c r="J12" s="1053"/>
      <c r="K12" s="1053"/>
    </row>
    <row r="13" spans="1:11" s="1051" customFormat="1" ht="15.75">
      <c r="A13" s="1809" t="s">
        <v>1896</v>
      </c>
      <c r="B13" s="1810"/>
      <c r="C13" s="1810"/>
      <c r="D13" s="1054"/>
      <c r="E13" s="1813" t="s">
        <v>1897</v>
      </c>
      <c r="F13" s="1815" t="s">
        <v>1898</v>
      </c>
      <c r="G13" s="1816"/>
      <c r="H13" s="1816"/>
      <c r="I13" s="1816"/>
      <c r="J13" s="1816"/>
      <c r="K13" s="1816"/>
    </row>
    <row r="14" spans="1:11" s="1051" customFormat="1" ht="16.5" thickBot="1">
      <c r="A14" s="1811"/>
      <c r="B14" s="1812"/>
      <c r="C14" s="1812"/>
      <c r="D14" s="1055"/>
      <c r="E14" s="1814"/>
      <c r="F14" s="1817"/>
      <c r="G14" s="1818"/>
      <c r="H14" s="1818"/>
      <c r="I14" s="1818"/>
      <c r="J14" s="1818"/>
      <c r="K14" s="1818"/>
    </row>
    <row r="15" spans="1:11" s="1051" customFormat="1" ht="15.75">
      <c r="A15" s="1819" t="s">
        <v>1899</v>
      </c>
      <c r="B15" s="1820"/>
      <c r="C15" s="1820"/>
      <c r="D15" s="1056">
        <v>12449</v>
      </c>
      <c r="E15" s="1057">
        <v>13662</v>
      </c>
      <c r="F15" s="1821" t="s">
        <v>1900</v>
      </c>
      <c r="G15" s="1822"/>
      <c r="H15" s="1822"/>
      <c r="I15" s="1822"/>
      <c r="J15" s="1822"/>
      <c r="K15" s="1823"/>
    </row>
    <row r="16" spans="1:11" s="1051" customFormat="1" ht="15">
      <c r="A16" s="1826" t="s">
        <v>1092</v>
      </c>
      <c r="B16" s="1827"/>
      <c r="C16" s="1827"/>
      <c r="D16" s="1058">
        <v>12685</v>
      </c>
      <c r="E16" s="1059">
        <v>13921</v>
      </c>
      <c r="F16" s="1824"/>
      <c r="G16" s="1824"/>
      <c r="H16" s="1824"/>
      <c r="I16" s="1824"/>
      <c r="J16" s="1824"/>
      <c r="K16" s="1825"/>
    </row>
    <row r="17" spans="1:11" s="1051" customFormat="1" ht="15">
      <c r="A17" s="1826" t="s">
        <v>1901</v>
      </c>
      <c r="B17" s="1827"/>
      <c r="C17" s="1827"/>
      <c r="D17" s="1058">
        <v>12921</v>
      </c>
      <c r="E17" s="1059">
        <v>14180</v>
      </c>
      <c r="F17" s="1824"/>
      <c r="G17" s="1824"/>
      <c r="H17" s="1824"/>
      <c r="I17" s="1824"/>
      <c r="J17" s="1824"/>
      <c r="K17" s="1825"/>
    </row>
    <row r="18" spans="1:11" s="1051" customFormat="1" ht="15">
      <c r="A18" s="1826" t="s">
        <v>1094</v>
      </c>
      <c r="B18" s="1827"/>
      <c r="C18" s="1827"/>
      <c r="D18" s="1058">
        <v>13452</v>
      </c>
      <c r="E18" s="1059">
        <v>14762</v>
      </c>
      <c r="F18" s="1824"/>
      <c r="G18" s="1824"/>
      <c r="H18" s="1824"/>
      <c r="I18" s="1824"/>
      <c r="J18" s="1824"/>
      <c r="K18" s="1825"/>
    </row>
    <row r="19" spans="1:11" s="1051" customFormat="1" ht="15">
      <c r="A19" s="1826" t="s">
        <v>1902</v>
      </c>
      <c r="B19" s="1827"/>
      <c r="C19" s="1827"/>
      <c r="D19" s="1058">
        <v>28143</v>
      </c>
      <c r="E19" s="1059">
        <v>30884</v>
      </c>
      <c r="F19" s="1824"/>
      <c r="G19" s="1824"/>
      <c r="H19" s="1824"/>
      <c r="I19" s="1824"/>
      <c r="J19" s="1824"/>
      <c r="K19" s="1825"/>
    </row>
    <row r="20" spans="1:11" s="1051" customFormat="1" ht="15.75" thickBot="1">
      <c r="A20" s="1828" t="s">
        <v>1903</v>
      </c>
      <c r="B20" s="1829"/>
      <c r="C20" s="1829"/>
      <c r="D20" s="1060">
        <v>58941</v>
      </c>
      <c r="E20" s="1061">
        <v>61393</v>
      </c>
      <c r="F20" s="1824"/>
      <c r="G20" s="1824"/>
      <c r="H20" s="1824"/>
      <c r="I20" s="1824"/>
      <c r="J20" s="1824"/>
      <c r="K20" s="1825"/>
    </row>
    <row r="21" spans="1:11" s="1051" customFormat="1" ht="15">
      <c r="A21" s="1062"/>
      <c r="B21" s="1063"/>
      <c r="C21" s="1063"/>
      <c r="D21" s="1063"/>
      <c r="E21" s="1064"/>
      <c r="F21" s="1824"/>
      <c r="G21" s="1824"/>
      <c r="H21" s="1824"/>
      <c r="I21" s="1824"/>
      <c r="J21" s="1824"/>
      <c r="K21" s="1825"/>
    </row>
    <row r="22" spans="1:11" s="1051" customFormat="1" ht="16.5" thickBot="1">
      <c r="A22" s="1830" t="s">
        <v>1904</v>
      </c>
      <c r="B22" s="1830"/>
      <c r="C22" s="1830"/>
      <c r="D22" s="1830"/>
      <c r="E22" s="1830"/>
      <c r="F22" s="1824"/>
      <c r="G22" s="1824"/>
      <c r="H22" s="1824"/>
      <c r="I22" s="1824"/>
      <c r="J22" s="1824"/>
      <c r="K22" s="1825"/>
    </row>
    <row r="23" spans="1:11" s="1051" customFormat="1" ht="15">
      <c r="A23" s="1065" t="s">
        <v>1905</v>
      </c>
      <c r="B23" s="1066"/>
      <c r="C23" s="1066"/>
      <c r="D23" s="1067">
        <v>12921</v>
      </c>
      <c r="E23" s="1068">
        <v>14180</v>
      </c>
      <c r="F23" s="1824"/>
      <c r="G23" s="1824"/>
      <c r="H23" s="1824"/>
      <c r="I23" s="1824"/>
      <c r="J23" s="1824"/>
      <c r="K23" s="1825"/>
    </row>
    <row r="24" spans="1:11" s="1051" customFormat="1" ht="15">
      <c r="A24" s="1069" t="s">
        <v>1906</v>
      </c>
      <c r="B24" s="1070"/>
      <c r="C24" s="1070"/>
      <c r="D24" s="1071">
        <v>13452</v>
      </c>
      <c r="E24" s="1072">
        <v>14762</v>
      </c>
      <c r="F24" s="1824"/>
      <c r="G24" s="1824"/>
      <c r="H24" s="1824"/>
      <c r="I24" s="1824"/>
      <c r="J24" s="1824"/>
      <c r="K24" s="1825"/>
    </row>
    <row r="25" spans="1:11" s="1051" customFormat="1" ht="15">
      <c r="A25" s="1069" t="s">
        <v>1907</v>
      </c>
      <c r="B25" s="1070"/>
      <c r="C25" s="1070"/>
      <c r="D25" s="1071">
        <v>20579.2</v>
      </c>
      <c r="E25" s="1072">
        <v>22548</v>
      </c>
      <c r="F25" s="1824"/>
      <c r="G25" s="1824"/>
      <c r="H25" s="1824"/>
      <c r="I25" s="1824"/>
      <c r="J25" s="1824"/>
      <c r="K25" s="1825"/>
    </row>
    <row r="26" spans="1:11" s="1051" customFormat="1" ht="15">
      <c r="A26" s="1069" t="s">
        <v>1908</v>
      </c>
      <c r="B26" s="1070"/>
      <c r="C26" s="1070"/>
      <c r="D26" s="1071">
        <v>28143</v>
      </c>
      <c r="E26" s="1072">
        <v>30884</v>
      </c>
      <c r="F26" s="1824"/>
      <c r="G26" s="1824"/>
      <c r="H26" s="1824"/>
      <c r="I26" s="1824"/>
      <c r="J26" s="1824"/>
      <c r="K26" s="1825"/>
    </row>
    <row r="27" spans="1:11" s="1051" customFormat="1" ht="15">
      <c r="A27" s="1069" t="s">
        <v>1909</v>
      </c>
      <c r="B27" s="1070"/>
      <c r="C27" s="1070"/>
      <c r="D27" s="1071">
        <v>54976.2</v>
      </c>
      <c r="E27" s="1072">
        <v>57263</v>
      </c>
      <c r="F27" s="1824"/>
      <c r="G27" s="1824"/>
      <c r="H27" s="1824"/>
      <c r="I27" s="1824"/>
      <c r="J27" s="1824"/>
      <c r="K27" s="1825"/>
    </row>
    <row r="28" spans="1:11" s="1051" customFormat="1" ht="15.75" thickBot="1">
      <c r="A28" s="1073" t="s">
        <v>1910</v>
      </c>
      <c r="B28" s="1074"/>
      <c r="C28" s="1074"/>
      <c r="D28" s="1075">
        <v>58941</v>
      </c>
      <c r="E28" s="1076">
        <v>61353</v>
      </c>
      <c r="F28" s="1824"/>
      <c r="G28" s="1824"/>
      <c r="H28" s="1824"/>
      <c r="I28" s="1824"/>
      <c r="J28" s="1824"/>
      <c r="K28" s="1825"/>
    </row>
    <row r="29" spans="1:11" s="1051" customFormat="1" ht="16.5" thickBot="1">
      <c r="A29" s="1831" t="s">
        <v>1911</v>
      </c>
      <c r="B29" s="1832"/>
      <c r="C29" s="1832"/>
      <c r="D29" s="1832"/>
      <c r="E29" s="1833"/>
      <c r="F29" s="1824"/>
      <c r="G29" s="1824"/>
      <c r="H29" s="1824"/>
      <c r="I29" s="1824"/>
      <c r="J29" s="1824"/>
      <c r="K29" s="1825"/>
    </row>
    <row r="30" spans="1:11" s="1051" customFormat="1" ht="15">
      <c r="A30" s="1834" t="s">
        <v>1912</v>
      </c>
      <c r="B30" s="1835"/>
      <c r="C30" s="1835"/>
      <c r="D30" s="1077">
        <v>28674</v>
      </c>
      <c r="E30" s="1078">
        <f>D30*96/100</f>
        <v>27527.04</v>
      </c>
      <c r="F30" s="1824"/>
      <c r="G30" s="1824"/>
      <c r="H30" s="1824"/>
      <c r="I30" s="1824"/>
      <c r="J30" s="1824"/>
      <c r="K30" s="1825"/>
    </row>
    <row r="31" spans="1:11" s="1051" customFormat="1" ht="15">
      <c r="A31" s="1836" t="s">
        <v>1913</v>
      </c>
      <c r="B31" s="1837" t="s">
        <v>1914</v>
      </c>
      <c r="C31" s="1837" t="s">
        <v>1914</v>
      </c>
      <c r="D31" s="1079">
        <v>31093</v>
      </c>
      <c r="E31" s="1080">
        <f aca="true" t="shared" si="0" ref="E31:E59">D31*96/100</f>
        <v>29849.28</v>
      </c>
      <c r="F31" s="1824"/>
      <c r="G31" s="1824"/>
      <c r="H31" s="1824"/>
      <c r="I31" s="1824"/>
      <c r="J31" s="1824"/>
      <c r="K31" s="1825"/>
    </row>
    <row r="32" spans="1:11" s="1051" customFormat="1" ht="15">
      <c r="A32" s="1836" t="s">
        <v>1915</v>
      </c>
      <c r="B32" s="1837" t="s">
        <v>1916</v>
      </c>
      <c r="C32" s="1837" t="s">
        <v>1916</v>
      </c>
      <c r="D32" s="1079">
        <v>32450</v>
      </c>
      <c r="E32" s="1080">
        <f t="shared" si="0"/>
        <v>31152</v>
      </c>
      <c r="F32" s="1824"/>
      <c r="G32" s="1824"/>
      <c r="H32" s="1824"/>
      <c r="I32" s="1824"/>
      <c r="J32" s="1824"/>
      <c r="K32" s="1825"/>
    </row>
    <row r="33" spans="1:11" s="1051" customFormat="1" ht="15">
      <c r="A33" s="1836" t="s">
        <v>1917</v>
      </c>
      <c r="B33" s="1837" t="s">
        <v>1918</v>
      </c>
      <c r="C33" s="1837" t="s">
        <v>1918</v>
      </c>
      <c r="D33" s="1079">
        <v>33335</v>
      </c>
      <c r="E33" s="1080">
        <f t="shared" si="0"/>
        <v>32001.6</v>
      </c>
      <c r="F33" s="1824"/>
      <c r="G33" s="1824"/>
      <c r="H33" s="1824"/>
      <c r="I33" s="1824"/>
      <c r="J33" s="1824"/>
      <c r="K33" s="1825"/>
    </row>
    <row r="34" spans="1:11" s="1051" customFormat="1" ht="15">
      <c r="A34" s="1836" t="s">
        <v>1919</v>
      </c>
      <c r="B34" s="1837" t="s">
        <v>1920</v>
      </c>
      <c r="C34" s="1837" t="s">
        <v>1920</v>
      </c>
      <c r="D34" s="1079">
        <v>41394.4</v>
      </c>
      <c r="E34" s="1080">
        <f t="shared" si="0"/>
        <v>39738.624</v>
      </c>
      <c r="F34" s="1824"/>
      <c r="G34" s="1824"/>
      <c r="H34" s="1824"/>
      <c r="I34" s="1824"/>
      <c r="J34" s="1824"/>
      <c r="K34" s="1825"/>
    </row>
    <row r="35" spans="1:11" s="1051" customFormat="1" ht="15">
      <c r="A35" s="1836" t="s">
        <v>1921</v>
      </c>
      <c r="B35" s="1837" t="s">
        <v>1922</v>
      </c>
      <c r="C35" s="1837" t="s">
        <v>1922</v>
      </c>
      <c r="D35" s="1079">
        <v>45146.8</v>
      </c>
      <c r="E35" s="1080">
        <f t="shared" si="0"/>
        <v>43340.92800000001</v>
      </c>
      <c r="F35" s="1824"/>
      <c r="G35" s="1824"/>
      <c r="H35" s="1824"/>
      <c r="I35" s="1824"/>
      <c r="J35" s="1824"/>
      <c r="K35" s="1825"/>
    </row>
    <row r="36" spans="1:11" s="1051" customFormat="1" ht="15">
      <c r="A36" s="1836" t="s">
        <v>1923</v>
      </c>
      <c r="B36" s="1837" t="s">
        <v>1924</v>
      </c>
      <c r="C36" s="1837" t="s">
        <v>1924</v>
      </c>
      <c r="D36" s="1079">
        <v>50586.6</v>
      </c>
      <c r="E36" s="1080">
        <f t="shared" si="0"/>
        <v>48563.136</v>
      </c>
      <c r="F36" s="1824"/>
      <c r="G36" s="1824"/>
      <c r="H36" s="1824"/>
      <c r="I36" s="1824"/>
      <c r="J36" s="1824"/>
      <c r="K36" s="1825"/>
    </row>
    <row r="37" spans="1:11" s="1051" customFormat="1" ht="15">
      <c r="A37" s="1836" t="s">
        <v>1925</v>
      </c>
      <c r="B37" s="1837" t="s">
        <v>1926</v>
      </c>
      <c r="C37" s="1837" t="s">
        <v>1926</v>
      </c>
      <c r="D37" s="1079">
        <v>61643.2</v>
      </c>
      <c r="E37" s="1080">
        <f t="shared" si="0"/>
        <v>59177.471999999994</v>
      </c>
      <c r="F37" s="1824"/>
      <c r="G37" s="1824"/>
      <c r="H37" s="1824"/>
      <c r="I37" s="1824"/>
      <c r="J37" s="1824"/>
      <c r="K37" s="1825"/>
    </row>
    <row r="38" spans="1:11" s="1051" customFormat="1" ht="15">
      <c r="A38" s="1836" t="s">
        <v>1927</v>
      </c>
      <c r="B38" s="1837" t="s">
        <v>1928</v>
      </c>
      <c r="C38" s="1837" t="s">
        <v>1928</v>
      </c>
      <c r="D38" s="1079">
        <v>72298.6</v>
      </c>
      <c r="E38" s="1080">
        <f t="shared" si="0"/>
        <v>69406.656</v>
      </c>
      <c r="F38" s="1824"/>
      <c r="G38" s="1824"/>
      <c r="H38" s="1824"/>
      <c r="I38" s="1824"/>
      <c r="J38" s="1824"/>
      <c r="K38" s="1825"/>
    </row>
    <row r="39" spans="1:11" s="1051" customFormat="1" ht="15">
      <c r="A39" s="1836" t="s">
        <v>1929</v>
      </c>
      <c r="B39" s="1837" t="s">
        <v>1930</v>
      </c>
      <c r="C39" s="1837" t="s">
        <v>1930</v>
      </c>
      <c r="D39" s="1079">
        <v>121610.8</v>
      </c>
      <c r="E39" s="1080">
        <f t="shared" si="0"/>
        <v>116746.368</v>
      </c>
      <c r="F39" s="1824"/>
      <c r="G39" s="1824"/>
      <c r="H39" s="1824"/>
      <c r="I39" s="1824"/>
      <c r="J39" s="1824"/>
      <c r="K39" s="1825"/>
    </row>
    <row r="40" spans="1:11" s="1051" customFormat="1" ht="15">
      <c r="A40" s="1836" t="s">
        <v>1931</v>
      </c>
      <c r="B40" s="1837" t="s">
        <v>1932</v>
      </c>
      <c r="C40" s="1837" t="s">
        <v>1932</v>
      </c>
      <c r="D40" s="1079">
        <v>27222.6</v>
      </c>
      <c r="E40" s="1080">
        <f t="shared" si="0"/>
        <v>26133.695999999996</v>
      </c>
      <c r="F40" s="1824"/>
      <c r="G40" s="1824"/>
      <c r="H40" s="1824"/>
      <c r="I40" s="1824"/>
      <c r="J40" s="1824"/>
      <c r="K40" s="1825"/>
    </row>
    <row r="41" spans="1:11" s="1051" customFormat="1" ht="15">
      <c r="A41" s="1836" t="s">
        <v>1933</v>
      </c>
      <c r="B41" s="1837" t="s">
        <v>1934</v>
      </c>
      <c r="C41" s="1837" t="s">
        <v>1934</v>
      </c>
      <c r="D41" s="1079">
        <v>29665.2</v>
      </c>
      <c r="E41" s="1080">
        <f t="shared" si="0"/>
        <v>28478.592</v>
      </c>
      <c r="F41" s="1824"/>
      <c r="G41" s="1824"/>
      <c r="H41" s="1824"/>
      <c r="I41" s="1824"/>
      <c r="J41" s="1824"/>
      <c r="K41" s="1825"/>
    </row>
    <row r="42" spans="1:11" s="1051" customFormat="1" ht="15">
      <c r="A42" s="1836" t="s">
        <v>1935</v>
      </c>
      <c r="B42" s="1837" t="s">
        <v>1936</v>
      </c>
      <c r="C42" s="1837" t="s">
        <v>1936</v>
      </c>
      <c r="D42" s="1079">
        <v>31057.6</v>
      </c>
      <c r="E42" s="1080">
        <f t="shared" si="0"/>
        <v>29815.295999999995</v>
      </c>
      <c r="F42" s="1824"/>
      <c r="G42" s="1824"/>
      <c r="H42" s="1824"/>
      <c r="I42" s="1824"/>
      <c r="J42" s="1824"/>
      <c r="K42" s="1825"/>
    </row>
    <row r="43" spans="1:11" s="1051" customFormat="1" ht="15">
      <c r="A43" s="1836" t="s">
        <v>1937</v>
      </c>
      <c r="B43" s="1837" t="s">
        <v>1938</v>
      </c>
      <c r="C43" s="1837" t="s">
        <v>1938</v>
      </c>
      <c r="D43" s="1079">
        <v>32060.6</v>
      </c>
      <c r="E43" s="1080">
        <f t="shared" si="0"/>
        <v>30778.175999999996</v>
      </c>
      <c r="F43" s="1824"/>
      <c r="G43" s="1824"/>
      <c r="H43" s="1824"/>
      <c r="I43" s="1824"/>
      <c r="J43" s="1824"/>
      <c r="K43" s="1825"/>
    </row>
    <row r="44" spans="1:11" s="1051" customFormat="1" ht="15">
      <c r="A44" s="1836" t="s">
        <v>1939</v>
      </c>
      <c r="B44" s="1837" t="s">
        <v>1940</v>
      </c>
      <c r="C44" s="1837" t="s">
        <v>1940</v>
      </c>
      <c r="D44" s="1079">
        <v>41123</v>
      </c>
      <c r="E44" s="1080">
        <f t="shared" si="0"/>
        <v>39478.08</v>
      </c>
      <c r="F44" s="1824"/>
      <c r="G44" s="1824"/>
      <c r="H44" s="1824"/>
      <c r="I44" s="1824"/>
      <c r="J44" s="1824"/>
      <c r="K44" s="1825"/>
    </row>
    <row r="45" spans="1:11" s="1051" customFormat="1" ht="15">
      <c r="A45" s="1836" t="s">
        <v>1941</v>
      </c>
      <c r="B45" s="1837" t="s">
        <v>1942</v>
      </c>
      <c r="C45" s="1837" t="s">
        <v>1942</v>
      </c>
      <c r="D45" s="1079">
        <v>44250</v>
      </c>
      <c r="E45" s="1080">
        <f t="shared" si="0"/>
        <v>42480</v>
      </c>
      <c r="F45" s="1824"/>
      <c r="G45" s="1824"/>
      <c r="H45" s="1824"/>
      <c r="I45" s="1824"/>
      <c r="J45" s="1824"/>
      <c r="K45" s="1825"/>
    </row>
    <row r="46" spans="1:11" s="1051" customFormat="1" ht="15">
      <c r="A46" s="1836" t="s">
        <v>1943</v>
      </c>
      <c r="B46" s="1837" t="s">
        <v>1944</v>
      </c>
      <c r="C46" s="1837" t="s">
        <v>1944</v>
      </c>
      <c r="D46" s="1079">
        <v>50197.2</v>
      </c>
      <c r="E46" s="1080">
        <f t="shared" si="0"/>
        <v>48189.31199999999</v>
      </c>
      <c r="F46" s="1824"/>
      <c r="G46" s="1824"/>
      <c r="H46" s="1824"/>
      <c r="I46" s="1824"/>
      <c r="J46" s="1824"/>
      <c r="K46" s="1825"/>
    </row>
    <row r="47" spans="1:11" s="1051" customFormat="1" ht="15">
      <c r="A47" s="1836" t="s">
        <v>1945</v>
      </c>
      <c r="B47" s="1837" t="s">
        <v>1946</v>
      </c>
      <c r="C47" s="1837" t="s">
        <v>1946</v>
      </c>
      <c r="D47" s="1079">
        <v>61489.8</v>
      </c>
      <c r="E47" s="1080">
        <f t="shared" si="0"/>
        <v>59030.208000000006</v>
      </c>
      <c r="F47" s="1824"/>
      <c r="G47" s="1824"/>
      <c r="H47" s="1824"/>
      <c r="I47" s="1824"/>
      <c r="J47" s="1824"/>
      <c r="K47" s="1825"/>
    </row>
    <row r="48" spans="1:11" s="1051" customFormat="1" ht="15">
      <c r="A48" s="1836" t="s">
        <v>1947</v>
      </c>
      <c r="B48" s="1837" t="s">
        <v>1948</v>
      </c>
      <c r="C48" s="1837" t="s">
        <v>1948</v>
      </c>
      <c r="D48" s="1079">
        <v>64911.8</v>
      </c>
      <c r="E48" s="1080">
        <f t="shared" si="0"/>
        <v>62315.32800000001</v>
      </c>
      <c r="F48" s="1824"/>
      <c r="G48" s="1824"/>
      <c r="H48" s="1824"/>
      <c r="I48" s="1824"/>
      <c r="J48" s="1824"/>
      <c r="K48" s="1825"/>
    </row>
    <row r="49" spans="1:11" s="1051" customFormat="1" ht="15">
      <c r="A49" s="1836" t="s">
        <v>1949</v>
      </c>
      <c r="B49" s="1837" t="s">
        <v>1950</v>
      </c>
      <c r="C49" s="1837" t="s">
        <v>1950</v>
      </c>
      <c r="D49" s="1079">
        <v>116536.8</v>
      </c>
      <c r="E49" s="1080">
        <f t="shared" si="0"/>
        <v>111875.32800000001</v>
      </c>
      <c r="F49" s="1824"/>
      <c r="G49" s="1824"/>
      <c r="H49" s="1824"/>
      <c r="I49" s="1824"/>
      <c r="J49" s="1824"/>
      <c r="K49" s="1825"/>
    </row>
    <row r="50" spans="1:11" s="1051" customFormat="1" ht="15">
      <c r="A50" s="1836" t="s">
        <v>1951</v>
      </c>
      <c r="B50" s="1837" t="s">
        <v>1952</v>
      </c>
      <c r="C50" s="1837" t="s">
        <v>1952</v>
      </c>
      <c r="D50" s="1079">
        <v>67295.4</v>
      </c>
      <c r="E50" s="1080">
        <f t="shared" si="0"/>
        <v>64603.583999999995</v>
      </c>
      <c r="F50" s="1824"/>
      <c r="G50" s="1824"/>
      <c r="H50" s="1824"/>
      <c r="I50" s="1824"/>
      <c r="J50" s="1824"/>
      <c r="K50" s="1825"/>
    </row>
    <row r="51" spans="1:11" s="1051" customFormat="1" ht="15">
      <c r="A51" s="1836" t="s">
        <v>1953</v>
      </c>
      <c r="B51" s="1837" t="s">
        <v>1954</v>
      </c>
      <c r="C51" s="1837" t="s">
        <v>1954</v>
      </c>
      <c r="D51" s="1079">
        <v>82588.2</v>
      </c>
      <c r="E51" s="1080">
        <f t="shared" si="0"/>
        <v>79284.67199999999</v>
      </c>
      <c r="F51" s="1824"/>
      <c r="G51" s="1824"/>
      <c r="H51" s="1824"/>
      <c r="I51" s="1824"/>
      <c r="J51" s="1824"/>
      <c r="K51" s="1825"/>
    </row>
    <row r="52" spans="1:11" s="1051" customFormat="1" ht="15">
      <c r="A52" s="1836" t="s">
        <v>1955</v>
      </c>
      <c r="B52" s="1837" t="s">
        <v>1956</v>
      </c>
      <c r="C52" s="1837" t="s">
        <v>1956</v>
      </c>
      <c r="D52" s="1079">
        <v>108147</v>
      </c>
      <c r="E52" s="1080">
        <f t="shared" si="0"/>
        <v>103821.12</v>
      </c>
      <c r="F52" s="1824"/>
      <c r="G52" s="1824"/>
      <c r="H52" s="1824"/>
      <c r="I52" s="1824"/>
      <c r="J52" s="1824"/>
      <c r="K52" s="1825"/>
    </row>
    <row r="53" spans="1:11" s="1051" customFormat="1" ht="15">
      <c r="A53" s="1836" t="s">
        <v>1957</v>
      </c>
      <c r="B53" s="1837" t="s">
        <v>1958</v>
      </c>
      <c r="C53" s="1837" t="s">
        <v>1958</v>
      </c>
      <c r="D53" s="1079">
        <v>121823.2</v>
      </c>
      <c r="E53" s="1080">
        <f t="shared" si="0"/>
        <v>116950.272</v>
      </c>
      <c r="F53" s="1824"/>
      <c r="G53" s="1824"/>
      <c r="H53" s="1824"/>
      <c r="I53" s="1824"/>
      <c r="J53" s="1824"/>
      <c r="K53" s="1825"/>
    </row>
    <row r="54" spans="1:11" s="1051" customFormat="1" ht="15">
      <c r="A54" s="1836" t="s">
        <v>1959</v>
      </c>
      <c r="B54" s="1837" t="s">
        <v>1960</v>
      </c>
      <c r="C54" s="1837" t="s">
        <v>1960</v>
      </c>
      <c r="D54" s="1079">
        <v>144302.2</v>
      </c>
      <c r="E54" s="1080">
        <f t="shared" si="0"/>
        <v>138530.11200000002</v>
      </c>
      <c r="F54" s="1824"/>
      <c r="G54" s="1824"/>
      <c r="H54" s="1824"/>
      <c r="I54" s="1824"/>
      <c r="J54" s="1824"/>
      <c r="K54" s="1825"/>
    </row>
    <row r="55" spans="1:11" s="1051" customFormat="1" ht="15">
      <c r="A55" s="1836" t="s">
        <v>1961</v>
      </c>
      <c r="B55" s="1837" t="s">
        <v>1962</v>
      </c>
      <c r="C55" s="1837" t="s">
        <v>1962</v>
      </c>
      <c r="D55" s="1079">
        <v>157482.8</v>
      </c>
      <c r="E55" s="1080">
        <f t="shared" si="0"/>
        <v>151183.48799999998</v>
      </c>
      <c r="F55" s="1824"/>
      <c r="G55" s="1824"/>
      <c r="H55" s="1824"/>
      <c r="I55" s="1824"/>
      <c r="J55" s="1824"/>
      <c r="K55" s="1825"/>
    </row>
    <row r="56" spans="1:11" s="1051" customFormat="1" ht="15">
      <c r="A56" s="1836" t="s">
        <v>1963</v>
      </c>
      <c r="B56" s="1837" t="s">
        <v>1964</v>
      </c>
      <c r="C56" s="1837" t="s">
        <v>1964</v>
      </c>
      <c r="D56" s="1079">
        <v>174746.2</v>
      </c>
      <c r="E56" s="1080">
        <f t="shared" si="0"/>
        <v>167756.352</v>
      </c>
      <c r="F56" s="1824"/>
      <c r="G56" s="1824"/>
      <c r="H56" s="1824"/>
      <c r="I56" s="1824"/>
      <c r="J56" s="1824"/>
      <c r="K56" s="1825"/>
    </row>
    <row r="57" spans="1:11" s="1051" customFormat="1" ht="15">
      <c r="A57" s="1836" t="s">
        <v>1965</v>
      </c>
      <c r="B57" s="1837" t="s">
        <v>1966</v>
      </c>
      <c r="C57" s="1837" t="s">
        <v>1966</v>
      </c>
      <c r="D57" s="1079">
        <v>226855</v>
      </c>
      <c r="E57" s="1080">
        <f t="shared" si="0"/>
        <v>217780.8</v>
      </c>
      <c r="F57" s="1824"/>
      <c r="G57" s="1824"/>
      <c r="H57" s="1824"/>
      <c r="I57" s="1824"/>
      <c r="J57" s="1824"/>
      <c r="K57" s="1825"/>
    </row>
    <row r="58" spans="1:11" s="1051" customFormat="1" ht="15">
      <c r="A58" s="1836" t="s">
        <v>1967</v>
      </c>
      <c r="B58" s="1837" t="s">
        <v>1968</v>
      </c>
      <c r="C58" s="1837" t="s">
        <v>1968</v>
      </c>
      <c r="D58" s="1079">
        <v>248980</v>
      </c>
      <c r="E58" s="1080">
        <f t="shared" si="0"/>
        <v>239020.8</v>
      </c>
      <c r="F58" s="1824"/>
      <c r="G58" s="1824"/>
      <c r="H58" s="1824"/>
      <c r="I58" s="1824"/>
      <c r="J58" s="1824"/>
      <c r="K58" s="1825"/>
    </row>
    <row r="59" spans="1:11" s="1051" customFormat="1" ht="15.75" thickBot="1">
      <c r="A59" s="1838" t="s">
        <v>1969</v>
      </c>
      <c r="B59" s="1839" t="s">
        <v>1970</v>
      </c>
      <c r="C59" s="1839" t="s">
        <v>1970</v>
      </c>
      <c r="D59" s="1081">
        <v>318895</v>
      </c>
      <c r="E59" s="1082">
        <f t="shared" si="0"/>
        <v>306139.2</v>
      </c>
      <c r="F59" s="1824"/>
      <c r="G59" s="1824"/>
      <c r="H59" s="1824"/>
      <c r="I59" s="1824"/>
      <c r="J59" s="1824"/>
      <c r="K59" s="1825"/>
    </row>
    <row r="60" spans="1:11" s="1051" customFormat="1" ht="27" customHeight="1" thickBot="1">
      <c r="A60" s="1840" t="s">
        <v>1971</v>
      </c>
      <c r="B60" s="1841"/>
      <c r="C60" s="1841"/>
      <c r="D60" s="1841"/>
      <c r="E60" s="1841"/>
      <c r="F60" s="1824"/>
      <c r="G60" s="1824"/>
      <c r="H60" s="1824"/>
      <c r="I60" s="1824"/>
      <c r="J60" s="1824"/>
      <c r="K60" s="1825"/>
    </row>
    <row r="61" spans="1:11" s="1051" customFormat="1" ht="15">
      <c r="A61" s="1842" t="s">
        <v>1972</v>
      </c>
      <c r="B61" s="1843"/>
      <c r="C61" s="1843"/>
      <c r="D61" s="1083"/>
      <c r="E61" s="1084" t="s">
        <v>1973</v>
      </c>
      <c r="F61" s="1824"/>
      <c r="G61" s="1824"/>
      <c r="H61" s="1824"/>
      <c r="I61" s="1824"/>
      <c r="J61" s="1824"/>
      <c r="K61" s="1825"/>
    </row>
    <row r="62" spans="1:11" s="1051" customFormat="1" ht="15">
      <c r="A62" s="1844" t="s">
        <v>1974</v>
      </c>
      <c r="B62" s="1845"/>
      <c r="C62" s="1845"/>
      <c r="D62" s="1085"/>
      <c r="E62" s="1086" t="s">
        <v>1973</v>
      </c>
      <c r="F62" s="1824"/>
      <c r="G62" s="1824"/>
      <c r="H62" s="1824"/>
      <c r="I62" s="1824"/>
      <c r="J62" s="1824"/>
      <c r="K62" s="1825"/>
    </row>
    <row r="63" spans="1:11" s="1051" customFormat="1" ht="15">
      <c r="A63" s="1844" t="s">
        <v>1975</v>
      </c>
      <c r="B63" s="1845"/>
      <c r="C63" s="1845"/>
      <c r="D63" s="1085"/>
      <c r="E63" s="1086" t="s">
        <v>1973</v>
      </c>
      <c r="F63" s="1824"/>
      <c r="G63" s="1824"/>
      <c r="H63" s="1824"/>
      <c r="I63" s="1824"/>
      <c r="J63" s="1824"/>
      <c r="K63" s="1825"/>
    </row>
    <row r="64" spans="1:11" s="1051" customFormat="1" ht="15">
      <c r="A64" s="1844" t="s">
        <v>1976</v>
      </c>
      <c r="B64" s="1845"/>
      <c r="C64" s="1845"/>
      <c r="D64" s="1085"/>
      <c r="E64" s="1086" t="s">
        <v>1973</v>
      </c>
      <c r="F64" s="1824"/>
      <c r="G64" s="1824"/>
      <c r="H64" s="1824"/>
      <c r="I64" s="1824"/>
      <c r="J64" s="1824"/>
      <c r="K64" s="1825"/>
    </row>
    <row r="65" spans="1:11" s="1051" customFormat="1" ht="15">
      <c r="A65" s="1844" t="s">
        <v>1977</v>
      </c>
      <c r="B65" s="1845"/>
      <c r="C65" s="1845"/>
      <c r="D65" s="1085"/>
      <c r="E65" s="1086" t="s">
        <v>1973</v>
      </c>
      <c r="F65" s="1824"/>
      <c r="G65" s="1824"/>
      <c r="H65" s="1824"/>
      <c r="I65" s="1824"/>
      <c r="J65" s="1824"/>
      <c r="K65" s="1825"/>
    </row>
    <row r="66" spans="1:11" s="1051" customFormat="1" ht="15.75" thickBot="1">
      <c r="A66" s="1846" t="s">
        <v>1978</v>
      </c>
      <c r="B66" s="1847"/>
      <c r="C66" s="1847"/>
      <c r="D66" s="1087"/>
      <c r="E66" s="1088" t="s">
        <v>1973</v>
      </c>
      <c r="F66" s="1824"/>
      <c r="G66" s="1824"/>
      <c r="H66" s="1824"/>
      <c r="I66" s="1824"/>
      <c r="J66" s="1824"/>
      <c r="K66" s="1825"/>
    </row>
    <row r="67" spans="1:11" s="1051" customFormat="1" ht="15">
      <c r="A67" s="1089"/>
      <c r="B67" s="1089"/>
      <c r="C67" s="1089"/>
      <c r="D67" s="1089"/>
      <c r="E67" s="1090"/>
      <c r="F67" s="1824"/>
      <c r="G67" s="1824"/>
      <c r="H67" s="1824"/>
      <c r="I67" s="1824"/>
      <c r="J67" s="1824"/>
      <c r="K67" s="1825"/>
    </row>
    <row r="68" spans="1:11" s="1051" customFormat="1" ht="15">
      <c r="A68" s="1848" t="s">
        <v>1979</v>
      </c>
      <c r="B68" s="1849"/>
      <c r="C68" s="1849"/>
      <c r="D68" s="1849"/>
      <c r="E68" s="1850"/>
      <c r="F68" s="1091"/>
      <c r="G68" s="1092"/>
      <c r="H68" s="1092"/>
      <c r="I68" s="1092"/>
      <c r="J68" s="1092"/>
      <c r="K68" s="1093"/>
    </row>
    <row r="69" spans="1:11" s="1051" customFormat="1" ht="15">
      <c r="A69" s="1848"/>
      <c r="B69" s="1849"/>
      <c r="C69" s="1849"/>
      <c r="D69" s="1849"/>
      <c r="E69" s="1850"/>
      <c r="F69" s="1091"/>
      <c r="G69" s="1092"/>
      <c r="H69" s="1092"/>
      <c r="I69" s="1092"/>
      <c r="J69" s="1092"/>
      <c r="K69" s="1093"/>
    </row>
    <row r="70" spans="1:11" s="1051" customFormat="1" ht="45.75" customHeight="1">
      <c r="A70" s="1851" t="s">
        <v>1980</v>
      </c>
      <c r="B70" s="1852"/>
      <c r="C70" s="1852"/>
      <c r="D70" s="1852"/>
      <c r="E70" s="1853"/>
      <c r="F70" s="1091"/>
      <c r="G70" s="1092"/>
      <c r="H70" s="1092"/>
      <c r="I70" s="1092"/>
      <c r="J70" s="1092"/>
      <c r="K70" s="1093"/>
    </row>
    <row r="71" spans="1:11" s="1051" customFormat="1" ht="16.5" thickBot="1">
      <c r="A71" s="1831" t="s">
        <v>1981</v>
      </c>
      <c r="B71" s="1854"/>
      <c r="C71" s="1854"/>
      <c r="D71" s="1854"/>
      <c r="E71" s="1855"/>
      <c r="F71" s="1091"/>
      <c r="G71" s="1092"/>
      <c r="H71" s="1092"/>
      <c r="I71" s="1092"/>
      <c r="J71" s="1092"/>
      <c r="K71" s="1093"/>
    </row>
    <row r="72" spans="1:11" s="1051" customFormat="1" ht="19.5" customHeight="1">
      <c r="A72" s="1842" t="s">
        <v>1093</v>
      </c>
      <c r="B72" s="1843"/>
      <c r="C72" s="1843"/>
      <c r="D72" s="1077">
        <v>175573.4</v>
      </c>
      <c r="E72" s="1078">
        <f aca="true" t="shared" si="1" ref="E72:E85">D72*96/100</f>
        <v>168550.46399999998</v>
      </c>
      <c r="F72" s="1092"/>
      <c r="G72" s="1092"/>
      <c r="H72" s="1092"/>
      <c r="I72" s="1092"/>
      <c r="J72" s="1092"/>
      <c r="K72" s="1093"/>
    </row>
    <row r="73" spans="1:11" s="1051" customFormat="1" ht="15">
      <c r="A73" s="1844" t="s">
        <v>1095</v>
      </c>
      <c r="B73" s="1845" t="s">
        <v>1095</v>
      </c>
      <c r="C73" s="1845" t="s">
        <v>1095</v>
      </c>
      <c r="D73" s="1079">
        <v>177818.9</v>
      </c>
      <c r="E73" s="1080">
        <f t="shared" si="1"/>
        <v>170706.14399999997</v>
      </c>
      <c r="F73" s="1092"/>
      <c r="G73" s="1092"/>
      <c r="H73" s="1092"/>
      <c r="I73" s="1092"/>
      <c r="J73" s="1092"/>
      <c r="K73" s="1093"/>
    </row>
    <row r="74" spans="1:11" s="1051" customFormat="1" ht="15">
      <c r="A74" s="1844" t="s">
        <v>1982</v>
      </c>
      <c r="B74" s="1845" t="s">
        <v>1982</v>
      </c>
      <c r="C74" s="1845" t="s">
        <v>1982</v>
      </c>
      <c r="D74" s="1079">
        <v>187707.3</v>
      </c>
      <c r="E74" s="1080">
        <f t="shared" si="1"/>
        <v>180199.00799999997</v>
      </c>
      <c r="F74" s="1092"/>
      <c r="G74" s="1092"/>
      <c r="H74" s="1092"/>
      <c r="I74" s="1092"/>
      <c r="J74" s="1092"/>
      <c r="K74" s="1093"/>
    </row>
    <row r="75" spans="1:11" s="1051" customFormat="1" ht="15">
      <c r="A75" s="1844" t="s">
        <v>1983</v>
      </c>
      <c r="B75" s="1845" t="s">
        <v>1983</v>
      </c>
      <c r="C75" s="1845" t="s">
        <v>1983</v>
      </c>
      <c r="D75" s="1079">
        <v>193774.9</v>
      </c>
      <c r="E75" s="1080">
        <f t="shared" si="1"/>
        <v>186023.90399999998</v>
      </c>
      <c r="F75" s="1092"/>
      <c r="G75" s="1092"/>
      <c r="H75" s="1092"/>
      <c r="I75" s="1092"/>
      <c r="J75" s="1092"/>
      <c r="K75" s="1093"/>
    </row>
    <row r="76" spans="1:11" s="1051" customFormat="1" ht="15">
      <c r="A76" s="1844" t="s">
        <v>1984</v>
      </c>
      <c r="B76" s="1845" t="s">
        <v>1984</v>
      </c>
      <c r="C76" s="1845" t="s">
        <v>1984</v>
      </c>
      <c r="D76" s="1079">
        <v>210967.5</v>
      </c>
      <c r="E76" s="1080">
        <f t="shared" si="1"/>
        <v>202528.8</v>
      </c>
      <c r="F76" s="1092"/>
      <c r="G76" s="1092"/>
      <c r="H76" s="1092"/>
      <c r="I76" s="1092"/>
      <c r="J76" s="1092"/>
      <c r="K76" s="1093"/>
    </row>
    <row r="77" spans="1:11" s="1051" customFormat="1" ht="15">
      <c r="A77" s="1844" t="s">
        <v>1985</v>
      </c>
      <c r="B77" s="1845" t="s">
        <v>1985</v>
      </c>
      <c r="C77" s="1845" t="s">
        <v>1985</v>
      </c>
      <c r="D77" s="1079">
        <v>229271.6</v>
      </c>
      <c r="E77" s="1080">
        <f t="shared" si="1"/>
        <v>220100.736</v>
      </c>
      <c r="F77" s="1092"/>
      <c r="G77" s="1092"/>
      <c r="H77" s="1092"/>
      <c r="I77" s="1092"/>
      <c r="J77" s="1092"/>
      <c r="K77" s="1093"/>
    </row>
    <row r="78" spans="1:11" s="1051" customFormat="1" ht="15">
      <c r="A78" s="1844" t="s">
        <v>1986</v>
      </c>
      <c r="B78" s="1845" t="s">
        <v>1986</v>
      </c>
      <c r="C78" s="1845" t="s">
        <v>1986</v>
      </c>
      <c r="D78" s="1079">
        <v>267733.7</v>
      </c>
      <c r="E78" s="1080">
        <f t="shared" si="1"/>
        <v>257024.35200000004</v>
      </c>
      <c r="F78" s="1092"/>
      <c r="G78" s="1092"/>
      <c r="H78" s="1092"/>
      <c r="I78" s="1092"/>
      <c r="J78" s="1092"/>
      <c r="K78" s="1093"/>
    </row>
    <row r="79" spans="1:11" s="1051" customFormat="1" ht="15">
      <c r="A79" s="1844" t="s">
        <v>1987</v>
      </c>
      <c r="B79" s="1845" t="s">
        <v>1987</v>
      </c>
      <c r="C79" s="1845" t="s">
        <v>1987</v>
      </c>
      <c r="D79" s="1079">
        <v>295585.3</v>
      </c>
      <c r="E79" s="1080">
        <f t="shared" si="1"/>
        <v>283761.888</v>
      </c>
      <c r="F79" s="1092"/>
      <c r="G79" s="1092"/>
      <c r="H79" s="1092"/>
      <c r="I79" s="1092"/>
      <c r="J79" s="1092"/>
      <c r="K79" s="1093"/>
    </row>
    <row r="80" spans="1:11" s="1051" customFormat="1" ht="15">
      <c r="A80" s="1844" t="s">
        <v>1988</v>
      </c>
      <c r="B80" s="1845" t="s">
        <v>1988</v>
      </c>
      <c r="C80" s="1845" t="s">
        <v>1988</v>
      </c>
      <c r="D80" s="1079">
        <v>314942</v>
      </c>
      <c r="E80" s="1080">
        <f t="shared" si="1"/>
        <v>302344.32</v>
      </c>
      <c r="F80" s="1092"/>
      <c r="G80" s="1092"/>
      <c r="H80" s="1092"/>
      <c r="I80" s="1092"/>
      <c r="J80" s="1092"/>
      <c r="K80" s="1093"/>
    </row>
    <row r="81" spans="1:11" s="1051" customFormat="1" ht="15">
      <c r="A81" s="1844" t="s">
        <v>1989</v>
      </c>
      <c r="B81" s="1845" t="s">
        <v>1989</v>
      </c>
      <c r="C81" s="1845" t="s">
        <v>1989</v>
      </c>
      <c r="D81" s="1079">
        <v>315478.9</v>
      </c>
      <c r="E81" s="1080">
        <f t="shared" si="1"/>
        <v>302859.744</v>
      </c>
      <c r="F81" s="1092"/>
      <c r="G81" s="1092"/>
      <c r="H81" s="1092"/>
      <c r="I81" s="1092"/>
      <c r="J81" s="1092"/>
      <c r="K81" s="1093"/>
    </row>
    <row r="82" spans="1:11" s="1051" customFormat="1" ht="15">
      <c r="A82" s="1844" t="s">
        <v>1990</v>
      </c>
      <c r="B82" s="1845" t="s">
        <v>1990</v>
      </c>
      <c r="C82" s="1845" t="s">
        <v>1990</v>
      </c>
      <c r="D82" s="1079">
        <v>356571.2</v>
      </c>
      <c r="E82" s="1080">
        <f t="shared" si="1"/>
        <v>342308.352</v>
      </c>
      <c r="F82" s="1092"/>
      <c r="G82" s="1092"/>
      <c r="H82" s="1092"/>
      <c r="I82" s="1092"/>
      <c r="J82" s="1092"/>
      <c r="K82" s="1093"/>
    </row>
    <row r="83" spans="1:11" s="1051" customFormat="1" ht="15">
      <c r="A83" s="1844" t="s">
        <v>1991</v>
      </c>
      <c r="B83" s="1845" t="s">
        <v>1991</v>
      </c>
      <c r="C83" s="1845" t="s">
        <v>1991</v>
      </c>
      <c r="D83" s="1079">
        <v>417122.9</v>
      </c>
      <c r="E83" s="1080">
        <f t="shared" si="1"/>
        <v>400437.98400000005</v>
      </c>
      <c r="F83" s="1092"/>
      <c r="G83" s="1092"/>
      <c r="H83" s="1092"/>
      <c r="I83" s="1092"/>
      <c r="J83" s="1092"/>
      <c r="K83" s="1093"/>
    </row>
    <row r="84" spans="1:11" s="1051" customFormat="1" ht="15">
      <c r="A84" s="1844" t="s">
        <v>1992</v>
      </c>
      <c r="B84" s="1845" t="s">
        <v>1992</v>
      </c>
      <c r="C84" s="1845" t="s">
        <v>1992</v>
      </c>
      <c r="D84" s="1079">
        <v>521550.6</v>
      </c>
      <c r="E84" s="1080">
        <f t="shared" si="1"/>
        <v>500688.57599999994</v>
      </c>
      <c r="F84" s="1092"/>
      <c r="G84" s="1092"/>
      <c r="H84" s="1092"/>
      <c r="I84" s="1092"/>
      <c r="J84" s="1092"/>
      <c r="K84" s="1093"/>
    </row>
    <row r="85" spans="1:11" s="1051" customFormat="1" ht="15.75" thickBot="1">
      <c r="A85" s="1856" t="s">
        <v>1993</v>
      </c>
      <c r="B85" s="1857" t="s">
        <v>1993</v>
      </c>
      <c r="C85" s="1857" t="s">
        <v>1993</v>
      </c>
      <c r="D85" s="1081">
        <v>592098</v>
      </c>
      <c r="E85" s="1082">
        <f t="shared" si="1"/>
        <v>568414.08</v>
      </c>
      <c r="F85" s="1092"/>
      <c r="G85" s="1092"/>
      <c r="H85" s="1092"/>
      <c r="I85" s="1092"/>
      <c r="J85" s="1092"/>
      <c r="K85" s="1093"/>
    </row>
    <row r="86" spans="1:11" s="1051" customFormat="1" ht="16.5" thickBot="1">
      <c r="A86" s="1831" t="s">
        <v>1994</v>
      </c>
      <c r="B86" s="1832"/>
      <c r="C86" s="1832"/>
      <c r="D86" s="1832"/>
      <c r="E86" s="1833"/>
      <c r="F86" s="1091"/>
      <c r="G86" s="1092"/>
      <c r="H86" s="1092"/>
      <c r="I86" s="1092"/>
      <c r="J86" s="1092"/>
      <c r="K86" s="1093"/>
    </row>
    <row r="87" spans="1:11" s="1051" customFormat="1" ht="15">
      <c r="A87" s="1842" t="s">
        <v>1995</v>
      </c>
      <c r="B87" s="1843"/>
      <c r="C87" s="1843"/>
      <c r="D87" s="1077">
        <v>180412.6</v>
      </c>
      <c r="E87" s="1078">
        <f aca="true" t="shared" si="2" ref="E87:E100">D87*96/100</f>
        <v>173196.09600000002</v>
      </c>
      <c r="F87" s="1092"/>
      <c r="G87" s="1092"/>
      <c r="H87" s="1092"/>
      <c r="I87" s="1092"/>
      <c r="J87" s="1092"/>
      <c r="K87" s="1093"/>
    </row>
    <row r="88" spans="1:11" s="1051" customFormat="1" ht="15">
      <c r="A88" s="1844" t="s">
        <v>1996</v>
      </c>
      <c r="B88" s="1845" t="s">
        <v>1996</v>
      </c>
      <c r="C88" s="1845" t="s">
        <v>1996</v>
      </c>
      <c r="D88" s="1079">
        <v>182606.2</v>
      </c>
      <c r="E88" s="1080">
        <f t="shared" si="2"/>
        <v>175301.95200000002</v>
      </c>
      <c r="F88" s="1092"/>
      <c r="G88" s="1092"/>
      <c r="H88" s="1092"/>
      <c r="I88" s="1092"/>
      <c r="J88" s="1092"/>
      <c r="K88" s="1093"/>
    </row>
    <row r="89" spans="1:11" s="1051" customFormat="1" ht="15">
      <c r="A89" s="1844" t="s">
        <v>1997</v>
      </c>
      <c r="B89" s="1845" t="s">
        <v>1997</v>
      </c>
      <c r="C89" s="1845" t="s">
        <v>1997</v>
      </c>
      <c r="D89" s="1079">
        <v>193023.2</v>
      </c>
      <c r="E89" s="1080">
        <f t="shared" si="2"/>
        <v>185302.27200000003</v>
      </c>
      <c r="F89" s="1092"/>
      <c r="G89" s="1092"/>
      <c r="H89" s="1092"/>
      <c r="I89" s="1092"/>
      <c r="J89" s="1092"/>
      <c r="K89" s="1093"/>
    </row>
    <row r="90" spans="1:11" s="1051" customFormat="1" ht="15">
      <c r="A90" s="1844" t="s">
        <v>1998</v>
      </c>
      <c r="B90" s="1845" t="s">
        <v>1998</v>
      </c>
      <c r="C90" s="1845" t="s">
        <v>1998</v>
      </c>
      <c r="D90" s="1079">
        <v>202344</v>
      </c>
      <c r="E90" s="1080">
        <f t="shared" si="2"/>
        <v>194250.24</v>
      </c>
      <c r="F90" s="1092"/>
      <c r="G90" s="1092"/>
      <c r="H90" s="1092"/>
      <c r="I90" s="1092"/>
      <c r="J90" s="1092"/>
      <c r="K90" s="1093"/>
    </row>
    <row r="91" spans="1:11" s="1051" customFormat="1" ht="15">
      <c r="A91" s="1844" t="s">
        <v>1999</v>
      </c>
      <c r="B91" s="1845" t="s">
        <v>1999</v>
      </c>
      <c r="C91" s="1845" t="s">
        <v>1999</v>
      </c>
      <c r="D91" s="1079">
        <v>222328.5</v>
      </c>
      <c r="E91" s="1080">
        <f t="shared" si="2"/>
        <v>213435.36</v>
      </c>
      <c r="F91" s="1092"/>
      <c r="G91" s="1092"/>
      <c r="H91" s="1092"/>
      <c r="I91" s="1092"/>
      <c r="J91" s="1092"/>
      <c r="K91" s="1093"/>
    </row>
    <row r="92" spans="1:11" s="1051" customFormat="1" ht="15">
      <c r="A92" s="1844" t="s">
        <v>2000</v>
      </c>
      <c r="B92" s="1845" t="s">
        <v>2000</v>
      </c>
      <c r="C92" s="1845" t="s">
        <v>2000</v>
      </c>
      <c r="D92" s="1079">
        <v>227298.7</v>
      </c>
      <c r="E92" s="1080">
        <f t="shared" si="2"/>
        <v>218206.75200000004</v>
      </c>
      <c r="F92" s="1092"/>
      <c r="G92" s="1092"/>
      <c r="H92" s="1092"/>
      <c r="I92" s="1092"/>
      <c r="J92" s="1092"/>
      <c r="K92" s="1093"/>
    </row>
    <row r="93" spans="1:11" s="1051" customFormat="1" ht="15">
      <c r="A93" s="1844" t="s">
        <v>2001</v>
      </c>
      <c r="B93" s="1845" t="s">
        <v>2001</v>
      </c>
      <c r="C93" s="1845" t="s">
        <v>2001</v>
      </c>
      <c r="D93" s="1079">
        <v>294814.7</v>
      </c>
      <c r="E93" s="1080">
        <f t="shared" si="2"/>
        <v>283022.112</v>
      </c>
      <c r="F93" s="1092"/>
      <c r="G93" s="1092"/>
      <c r="H93" s="1092"/>
      <c r="I93" s="1092"/>
      <c r="J93" s="1092"/>
      <c r="K93" s="1093"/>
    </row>
    <row r="94" spans="1:11" s="1051" customFormat="1" ht="15">
      <c r="A94" s="1844" t="s">
        <v>2002</v>
      </c>
      <c r="B94" s="1845" t="s">
        <v>2002</v>
      </c>
      <c r="C94" s="1845" t="s">
        <v>2002</v>
      </c>
      <c r="D94" s="1079">
        <v>331364.1</v>
      </c>
      <c r="E94" s="1080">
        <f t="shared" si="2"/>
        <v>318109.53599999996</v>
      </c>
      <c r="F94" s="1092"/>
      <c r="G94" s="1092"/>
      <c r="H94" s="1092"/>
      <c r="I94" s="1092"/>
      <c r="J94" s="1092"/>
      <c r="K94" s="1093"/>
    </row>
    <row r="95" spans="1:11" s="1051" customFormat="1" ht="15">
      <c r="A95" s="1844" t="s">
        <v>2003</v>
      </c>
      <c r="B95" s="1845" t="s">
        <v>2003</v>
      </c>
      <c r="C95" s="1845" t="s">
        <v>2003</v>
      </c>
      <c r="D95" s="1079">
        <v>350473</v>
      </c>
      <c r="E95" s="1080">
        <f t="shared" si="2"/>
        <v>336454.08</v>
      </c>
      <c r="F95" s="1092"/>
      <c r="G95" s="1092"/>
      <c r="H95" s="1092"/>
      <c r="I95" s="1092"/>
      <c r="J95" s="1092"/>
      <c r="K95" s="1093"/>
    </row>
    <row r="96" spans="1:11" s="1051" customFormat="1" ht="15">
      <c r="A96" s="1844" t="s">
        <v>2004</v>
      </c>
      <c r="B96" s="1845" t="s">
        <v>2004</v>
      </c>
      <c r="C96" s="1845" t="s">
        <v>2004</v>
      </c>
      <c r="D96" s="1079">
        <v>351012.2</v>
      </c>
      <c r="E96" s="1080">
        <f t="shared" si="2"/>
        <v>336971.71200000006</v>
      </c>
      <c r="F96" s="1092"/>
      <c r="G96" s="1092"/>
      <c r="H96" s="1092"/>
      <c r="I96" s="1092"/>
      <c r="J96" s="1092"/>
      <c r="K96" s="1093"/>
    </row>
    <row r="97" spans="1:11" s="1051" customFormat="1" ht="15">
      <c r="A97" s="1844" t="s">
        <v>2005</v>
      </c>
      <c r="B97" s="1845" t="s">
        <v>2005</v>
      </c>
      <c r="C97" s="1845" t="s">
        <v>2005</v>
      </c>
      <c r="D97" s="1079">
        <v>415206.6</v>
      </c>
      <c r="E97" s="1080">
        <f t="shared" si="2"/>
        <v>398598.33599999995</v>
      </c>
      <c r="F97" s="1092"/>
      <c r="G97" s="1092"/>
      <c r="H97" s="1092"/>
      <c r="I97" s="1092"/>
      <c r="J97" s="1092"/>
      <c r="K97" s="1093"/>
    </row>
    <row r="98" spans="1:11" s="1051" customFormat="1" ht="15">
      <c r="A98" s="1844" t="s">
        <v>2006</v>
      </c>
      <c r="B98" s="1845" t="s">
        <v>2006</v>
      </c>
      <c r="C98" s="1845" t="s">
        <v>2006</v>
      </c>
      <c r="D98" s="1079">
        <v>494914.4</v>
      </c>
      <c r="E98" s="1080">
        <f t="shared" si="2"/>
        <v>475117.8240000001</v>
      </c>
      <c r="F98" s="1092"/>
      <c r="G98" s="1092"/>
      <c r="H98" s="1092"/>
      <c r="I98" s="1092"/>
      <c r="J98" s="1092"/>
      <c r="K98" s="1093"/>
    </row>
    <row r="99" spans="1:11" s="1051" customFormat="1" ht="15">
      <c r="A99" s="1844" t="s">
        <v>2007</v>
      </c>
      <c r="B99" s="1845" t="s">
        <v>2007</v>
      </c>
      <c r="C99" s="1845" t="s">
        <v>2007</v>
      </c>
      <c r="D99" s="1079">
        <v>620019.2</v>
      </c>
      <c r="E99" s="1080">
        <f t="shared" si="2"/>
        <v>595218.4319999999</v>
      </c>
      <c r="F99" s="1092"/>
      <c r="G99" s="1092"/>
      <c r="H99" s="1092"/>
      <c r="I99" s="1092"/>
      <c r="J99" s="1092"/>
      <c r="K99" s="1093"/>
    </row>
    <row r="100" spans="1:11" s="1051" customFormat="1" ht="15.75" thickBot="1">
      <c r="A100" s="1856" t="s">
        <v>2008</v>
      </c>
      <c r="B100" s="1857" t="s">
        <v>2008</v>
      </c>
      <c r="C100" s="1857" t="s">
        <v>2008</v>
      </c>
      <c r="D100" s="1081">
        <v>721762.3</v>
      </c>
      <c r="E100" s="1082">
        <f t="shared" si="2"/>
        <v>692891.8080000001</v>
      </c>
      <c r="F100" s="1092"/>
      <c r="G100" s="1092"/>
      <c r="H100" s="1092"/>
      <c r="I100" s="1092"/>
      <c r="J100" s="1092"/>
      <c r="K100" s="1093"/>
    </row>
    <row r="101" spans="1:11" s="1051" customFormat="1" ht="15.75">
      <c r="A101" s="1858" t="s">
        <v>2009</v>
      </c>
      <c r="B101" s="1859"/>
      <c r="C101" s="1859"/>
      <c r="D101" s="1859"/>
      <c r="E101" s="1859"/>
      <c r="F101" s="1091"/>
      <c r="G101" s="1092"/>
      <c r="H101" s="1092"/>
      <c r="I101" s="1092"/>
      <c r="J101" s="1092"/>
      <c r="K101" s="1093"/>
    </row>
    <row r="102" spans="1:11" s="1051" customFormat="1" ht="15">
      <c r="A102" s="1845" t="s">
        <v>2010</v>
      </c>
      <c r="B102" s="1845"/>
      <c r="C102" s="1845"/>
      <c r="D102" s="1085"/>
      <c r="E102" s="1094" t="s">
        <v>1973</v>
      </c>
      <c r="F102" s="1091"/>
      <c r="G102" s="1092"/>
      <c r="H102" s="1092"/>
      <c r="I102" s="1092"/>
      <c r="J102" s="1092"/>
      <c r="K102" s="1093"/>
    </row>
    <row r="103" spans="1:11" s="1051" customFormat="1" ht="15">
      <c r="A103" s="1845" t="s">
        <v>2011</v>
      </c>
      <c r="B103" s="1845"/>
      <c r="C103" s="1845"/>
      <c r="D103" s="1085"/>
      <c r="E103" s="1094" t="s">
        <v>1973</v>
      </c>
      <c r="F103" s="1091"/>
      <c r="G103" s="1092"/>
      <c r="H103" s="1092"/>
      <c r="I103" s="1092"/>
      <c r="J103" s="1092"/>
      <c r="K103" s="1093"/>
    </row>
    <row r="104" spans="1:11" s="1051" customFormat="1" ht="15">
      <c r="A104" s="1845" t="s">
        <v>1972</v>
      </c>
      <c r="B104" s="1845"/>
      <c r="C104" s="1845"/>
      <c r="D104" s="1085"/>
      <c r="E104" s="1094" t="s">
        <v>1973</v>
      </c>
      <c r="F104" s="1091"/>
      <c r="G104" s="1092"/>
      <c r="H104" s="1092"/>
      <c r="I104" s="1092"/>
      <c r="J104" s="1092"/>
      <c r="K104" s="1093"/>
    </row>
    <row r="105" spans="1:11" s="1051" customFormat="1" ht="15">
      <c r="A105" s="1845" t="s">
        <v>2012</v>
      </c>
      <c r="B105" s="1845"/>
      <c r="C105" s="1845"/>
      <c r="D105" s="1085"/>
      <c r="E105" s="1094" t="s">
        <v>1973</v>
      </c>
      <c r="F105" s="1091"/>
      <c r="G105" s="1092"/>
      <c r="H105" s="1092"/>
      <c r="I105" s="1092"/>
      <c r="J105" s="1092"/>
      <c r="K105" s="1093"/>
    </row>
    <row r="106" spans="1:11" s="1051" customFormat="1" ht="15">
      <c r="A106" s="1845" t="s">
        <v>2013</v>
      </c>
      <c r="B106" s="1845"/>
      <c r="C106" s="1845"/>
      <c r="D106" s="1085"/>
      <c r="E106" s="1094" t="s">
        <v>1973</v>
      </c>
      <c r="F106" s="1091"/>
      <c r="G106" s="1092"/>
      <c r="H106" s="1092"/>
      <c r="I106" s="1092"/>
      <c r="J106" s="1092"/>
      <c r="K106" s="1093"/>
    </row>
    <row r="107" spans="1:11" s="1051" customFormat="1" ht="15">
      <c r="A107" s="1845" t="s">
        <v>1977</v>
      </c>
      <c r="B107" s="1845"/>
      <c r="C107" s="1845"/>
      <c r="D107" s="1085"/>
      <c r="E107" s="1094" t="s">
        <v>1973</v>
      </c>
      <c r="F107" s="1091"/>
      <c r="G107" s="1092"/>
      <c r="H107" s="1092"/>
      <c r="I107" s="1092"/>
      <c r="J107" s="1092"/>
      <c r="K107" s="1093"/>
    </row>
    <row r="108" spans="1:11" s="1051" customFormat="1" ht="15">
      <c r="A108" s="1860"/>
      <c r="B108" s="1861"/>
      <c r="C108" s="1862"/>
      <c r="D108" s="1125"/>
      <c r="E108" s="1095"/>
      <c r="F108" s="1091"/>
      <c r="G108" s="1092"/>
      <c r="H108" s="1092"/>
      <c r="I108" s="1092"/>
      <c r="J108" s="1092"/>
      <c r="K108" s="1093"/>
    </row>
    <row r="109" spans="1:11" s="1051" customFormat="1" ht="15">
      <c r="A109" s="1863" t="s">
        <v>2014</v>
      </c>
      <c r="B109" s="1864"/>
      <c r="C109" s="1864"/>
      <c r="D109" s="1864"/>
      <c r="E109" s="1865"/>
      <c r="F109" s="1091"/>
      <c r="G109" s="1092"/>
      <c r="H109" s="1092"/>
      <c r="I109" s="1092"/>
      <c r="J109" s="1092"/>
      <c r="K109" s="1093"/>
    </row>
    <row r="110" spans="1:11" s="1051" customFormat="1" ht="15.75" thickBot="1">
      <c r="A110" s="1866"/>
      <c r="B110" s="1867"/>
      <c r="C110" s="1867"/>
      <c r="D110" s="1867"/>
      <c r="E110" s="1868"/>
      <c r="F110" s="1091"/>
      <c r="G110" s="1092"/>
      <c r="H110" s="1092"/>
      <c r="I110" s="1092"/>
      <c r="J110" s="1092"/>
      <c r="K110" s="1093"/>
    </row>
    <row r="111" spans="1:11" s="1051" customFormat="1" ht="15">
      <c r="A111" s="1869" t="s">
        <v>2015</v>
      </c>
      <c r="B111" s="1870"/>
      <c r="C111" s="1870"/>
      <c r="D111" s="1077">
        <v>6575</v>
      </c>
      <c r="E111" s="1096">
        <v>6575</v>
      </c>
      <c r="F111" s="1092"/>
      <c r="G111" s="1092"/>
      <c r="H111" s="1092"/>
      <c r="I111" s="1092"/>
      <c r="J111" s="1092"/>
      <c r="K111" s="1093"/>
    </row>
    <row r="112" spans="1:11" s="1051" customFormat="1" ht="15">
      <c r="A112" s="1871" t="s">
        <v>2016</v>
      </c>
      <c r="B112" s="1872"/>
      <c r="C112" s="1872"/>
      <c r="D112" s="1079">
        <v>6577.3</v>
      </c>
      <c r="E112" s="1097">
        <v>6577.3</v>
      </c>
      <c r="F112" s="1092"/>
      <c r="G112" s="1092"/>
      <c r="H112" s="1092"/>
      <c r="I112" s="1092"/>
      <c r="J112" s="1092"/>
      <c r="K112" s="1093"/>
    </row>
    <row r="113" spans="1:11" s="1051" customFormat="1" ht="15">
      <c r="A113" s="1871" t="s">
        <v>2017</v>
      </c>
      <c r="B113" s="1872"/>
      <c r="C113" s="1872"/>
      <c r="D113" s="1079">
        <v>6563.2</v>
      </c>
      <c r="E113" s="1097">
        <v>6563.2</v>
      </c>
      <c r="F113" s="1092"/>
      <c r="G113" s="1092"/>
      <c r="H113" s="1092"/>
      <c r="I113" s="1092"/>
      <c r="J113" s="1092"/>
      <c r="K113" s="1093"/>
    </row>
    <row r="114" spans="1:11" s="1051" customFormat="1" ht="15">
      <c r="A114" s="1871" t="s">
        <v>2018</v>
      </c>
      <c r="B114" s="1872"/>
      <c r="C114" s="1872"/>
      <c r="D114" s="1079">
        <v>6565.5</v>
      </c>
      <c r="E114" s="1097">
        <v>6565.5</v>
      </c>
      <c r="F114" s="1092"/>
      <c r="G114" s="1092"/>
      <c r="H114" s="1092"/>
      <c r="I114" s="1092"/>
      <c r="J114" s="1092"/>
      <c r="K114" s="1093"/>
    </row>
    <row r="115" spans="1:11" s="1051" customFormat="1" ht="15.75" thickBot="1">
      <c r="A115" s="1873" t="s">
        <v>2019</v>
      </c>
      <c r="B115" s="1874"/>
      <c r="C115" s="1874"/>
      <c r="D115" s="1081">
        <v>6577.3</v>
      </c>
      <c r="E115" s="1098">
        <v>6577.3</v>
      </c>
      <c r="F115" s="1092"/>
      <c r="G115" s="1092"/>
      <c r="H115" s="1092"/>
      <c r="I115" s="1092"/>
      <c r="J115" s="1092"/>
      <c r="K115" s="1093"/>
    </row>
    <row r="116" spans="1:11" s="1051" customFormat="1" ht="15">
      <c r="A116" s="1099"/>
      <c r="B116" s="1099"/>
      <c r="C116" s="1099"/>
      <c r="D116" s="1099"/>
      <c r="E116" s="1099"/>
      <c r="F116" s="1091"/>
      <c r="G116" s="1092"/>
      <c r="H116" s="1092"/>
      <c r="I116" s="1092"/>
      <c r="J116" s="1092"/>
      <c r="K116" s="1093"/>
    </row>
    <row r="117" spans="1:11" s="1051" customFormat="1" ht="16.5" thickBot="1">
      <c r="A117" s="1875" t="s">
        <v>2020</v>
      </c>
      <c r="B117" s="1876"/>
      <c r="C117" s="1876"/>
      <c r="D117" s="1876"/>
      <c r="E117" s="1877"/>
      <c r="F117" s="1091"/>
      <c r="G117" s="1092"/>
      <c r="H117" s="1092"/>
      <c r="I117" s="1092"/>
      <c r="J117" s="1092"/>
      <c r="K117" s="1093"/>
    </row>
    <row r="118" spans="1:11" s="1051" customFormat="1" ht="15">
      <c r="A118" s="1834" t="s">
        <v>2021</v>
      </c>
      <c r="B118" s="1835"/>
      <c r="C118" s="1835"/>
      <c r="D118" s="1077">
        <v>55955.6</v>
      </c>
      <c r="E118" s="1078">
        <f aca="true" t="shared" si="3" ref="E118:E137">D118*96/100</f>
        <v>53717.376</v>
      </c>
      <c r="F118" s="1092"/>
      <c r="G118" s="1092"/>
      <c r="H118" s="1092"/>
      <c r="I118" s="1092"/>
      <c r="J118" s="1092"/>
      <c r="K118" s="1093"/>
    </row>
    <row r="119" spans="1:11" s="1051" customFormat="1" ht="15">
      <c r="A119" s="1836" t="s">
        <v>2022</v>
      </c>
      <c r="B119" s="1837" t="s">
        <v>1914</v>
      </c>
      <c r="C119" s="1837" t="s">
        <v>1914</v>
      </c>
      <c r="D119" s="1079">
        <v>56805.2</v>
      </c>
      <c r="E119" s="1080">
        <f t="shared" si="3"/>
        <v>54532.99199999999</v>
      </c>
      <c r="F119" s="1092"/>
      <c r="G119" s="1092"/>
      <c r="H119" s="1092"/>
      <c r="I119" s="1092"/>
      <c r="J119" s="1092"/>
      <c r="K119" s="1093"/>
    </row>
    <row r="120" spans="1:11" s="1051" customFormat="1" ht="15">
      <c r="A120" s="1836" t="s">
        <v>2023</v>
      </c>
      <c r="B120" s="1837" t="s">
        <v>1916</v>
      </c>
      <c r="C120" s="1837" t="s">
        <v>1916</v>
      </c>
      <c r="D120" s="1079">
        <v>64416.2</v>
      </c>
      <c r="E120" s="1080">
        <f t="shared" si="3"/>
        <v>61839.551999999996</v>
      </c>
      <c r="F120" s="1099"/>
      <c r="G120" s="1099"/>
      <c r="H120" s="1099"/>
      <c r="I120" s="1099"/>
      <c r="J120" s="1099"/>
      <c r="K120" s="1099"/>
    </row>
    <row r="121" spans="1:11" s="1051" customFormat="1" ht="15">
      <c r="A121" s="1836" t="s">
        <v>2024</v>
      </c>
      <c r="B121" s="1837" t="s">
        <v>1918</v>
      </c>
      <c r="C121" s="1837" t="s">
        <v>1918</v>
      </c>
      <c r="D121" s="1079">
        <v>65254</v>
      </c>
      <c r="E121" s="1080">
        <f t="shared" si="3"/>
        <v>62643.84</v>
      </c>
      <c r="F121" s="1099"/>
      <c r="G121" s="1099"/>
      <c r="H121" s="1099"/>
      <c r="I121" s="1099"/>
      <c r="J121" s="1099"/>
      <c r="K121" s="1099"/>
    </row>
    <row r="122" spans="1:11" s="1051" customFormat="1" ht="15">
      <c r="A122" s="1836" t="s">
        <v>2025</v>
      </c>
      <c r="B122" s="1837" t="s">
        <v>1920</v>
      </c>
      <c r="C122" s="1837" t="s">
        <v>1920</v>
      </c>
      <c r="D122" s="1079">
        <v>81892</v>
      </c>
      <c r="E122" s="1080">
        <f t="shared" si="3"/>
        <v>78616.32</v>
      </c>
      <c r="F122" s="1099"/>
      <c r="G122" s="1099"/>
      <c r="H122" s="1099"/>
      <c r="I122" s="1099"/>
      <c r="J122" s="1099"/>
      <c r="K122" s="1099"/>
    </row>
    <row r="123" spans="1:11" s="1051" customFormat="1" ht="15">
      <c r="A123" s="1836" t="s">
        <v>2026</v>
      </c>
      <c r="B123" s="1837" t="s">
        <v>1922</v>
      </c>
      <c r="C123" s="1837" t="s">
        <v>1922</v>
      </c>
      <c r="D123" s="1079">
        <v>85762.4</v>
      </c>
      <c r="E123" s="1080">
        <f t="shared" si="3"/>
        <v>82331.904</v>
      </c>
      <c r="F123" s="1099"/>
      <c r="G123" s="1099"/>
      <c r="H123" s="1099"/>
      <c r="I123" s="1099"/>
      <c r="J123" s="1099"/>
      <c r="K123" s="1099"/>
    </row>
    <row r="124" spans="1:11" s="1051" customFormat="1" ht="15">
      <c r="A124" s="1836" t="s">
        <v>2027</v>
      </c>
      <c r="B124" s="1837" t="s">
        <v>1924</v>
      </c>
      <c r="C124" s="1837" t="s">
        <v>1924</v>
      </c>
      <c r="D124" s="1079">
        <v>96028.4</v>
      </c>
      <c r="E124" s="1080">
        <f t="shared" si="3"/>
        <v>92187.26399999998</v>
      </c>
      <c r="F124" s="1099"/>
      <c r="G124" s="1099"/>
      <c r="H124" s="1099"/>
      <c r="I124" s="1099"/>
      <c r="J124" s="1099"/>
      <c r="K124" s="1099"/>
    </row>
    <row r="125" spans="1:11" s="1051" customFormat="1" ht="15">
      <c r="A125" s="1836" t="s">
        <v>2028</v>
      </c>
      <c r="B125" s="1837" t="s">
        <v>1926</v>
      </c>
      <c r="C125" s="1837" t="s">
        <v>1926</v>
      </c>
      <c r="D125" s="1079">
        <v>108855</v>
      </c>
      <c r="E125" s="1080">
        <f t="shared" si="3"/>
        <v>104500.8</v>
      </c>
      <c r="F125" s="1099"/>
      <c r="G125" s="1099"/>
      <c r="H125" s="1099"/>
      <c r="I125" s="1099"/>
      <c r="J125" s="1099"/>
      <c r="K125" s="1099"/>
    </row>
    <row r="126" spans="1:11" s="1051" customFormat="1" ht="15">
      <c r="A126" s="1836" t="s">
        <v>2029</v>
      </c>
      <c r="B126" s="1837" t="s">
        <v>1928</v>
      </c>
      <c r="C126" s="1837" t="s">
        <v>1928</v>
      </c>
      <c r="D126" s="1079">
        <v>126791</v>
      </c>
      <c r="E126" s="1080">
        <f t="shared" si="3"/>
        <v>121719.36</v>
      </c>
      <c r="F126" s="1099"/>
      <c r="G126" s="1099"/>
      <c r="H126" s="1099"/>
      <c r="I126" s="1099"/>
      <c r="J126" s="1099"/>
      <c r="K126" s="1099"/>
    </row>
    <row r="127" spans="1:11" s="1051" customFormat="1" ht="15">
      <c r="A127" s="1836" t="s">
        <v>2030</v>
      </c>
      <c r="B127" s="1837" t="s">
        <v>1930</v>
      </c>
      <c r="C127" s="1837" t="s">
        <v>1930</v>
      </c>
      <c r="D127" s="1079">
        <v>162580.4</v>
      </c>
      <c r="E127" s="1080">
        <f t="shared" si="3"/>
        <v>156077.18399999998</v>
      </c>
      <c r="F127" s="1099"/>
      <c r="G127" s="1099"/>
      <c r="H127" s="1099"/>
      <c r="I127" s="1099"/>
      <c r="J127" s="1099"/>
      <c r="K127" s="1099"/>
    </row>
    <row r="128" spans="1:11" s="1051" customFormat="1" ht="15">
      <c r="A128" s="1836" t="s">
        <v>2031</v>
      </c>
      <c r="B128" s="1837" t="s">
        <v>1952</v>
      </c>
      <c r="C128" s="1837" t="s">
        <v>1952</v>
      </c>
      <c r="D128" s="1079">
        <v>93007.6</v>
      </c>
      <c r="E128" s="1080">
        <f t="shared" si="3"/>
        <v>89287.29600000002</v>
      </c>
      <c r="F128" s="1099"/>
      <c r="G128" s="1099"/>
      <c r="H128" s="1099"/>
      <c r="I128" s="1099"/>
      <c r="J128" s="1099"/>
      <c r="K128" s="1099"/>
    </row>
    <row r="129" spans="1:11" s="1051" customFormat="1" ht="15">
      <c r="A129" s="1836" t="s">
        <v>2032</v>
      </c>
      <c r="B129" s="1837" t="s">
        <v>1954</v>
      </c>
      <c r="C129" s="1837" t="s">
        <v>1954</v>
      </c>
      <c r="D129" s="1079">
        <v>103981.6</v>
      </c>
      <c r="E129" s="1080">
        <f t="shared" si="3"/>
        <v>99822.33600000001</v>
      </c>
      <c r="F129" s="1099"/>
      <c r="G129" s="1099"/>
      <c r="H129" s="1099"/>
      <c r="I129" s="1099"/>
      <c r="J129" s="1099"/>
      <c r="K129" s="1099"/>
    </row>
    <row r="130" spans="1:11" s="1051" customFormat="1" ht="15">
      <c r="A130" s="1836" t="s">
        <v>2033</v>
      </c>
      <c r="B130" s="1837" t="s">
        <v>1956</v>
      </c>
      <c r="C130" s="1837" t="s">
        <v>1956</v>
      </c>
      <c r="D130" s="1079">
        <v>132266.2</v>
      </c>
      <c r="E130" s="1080">
        <f t="shared" si="3"/>
        <v>126975.55200000001</v>
      </c>
      <c r="F130" s="1099"/>
      <c r="G130" s="1099"/>
      <c r="H130" s="1099"/>
      <c r="I130" s="1099"/>
      <c r="J130" s="1099"/>
      <c r="K130" s="1099"/>
    </row>
    <row r="131" spans="1:11" s="1051" customFormat="1" ht="15">
      <c r="A131" s="1836" t="s">
        <v>2034</v>
      </c>
      <c r="B131" s="1837" t="s">
        <v>1958</v>
      </c>
      <c r="C131" s="1837" t="s">
        <v>1958</v>
      </c>
      <c r="D131" s="1079">
        <v>147452.8</v>
      </c>
      <c r="E131" s="1080">
        <f t="shared" si="3"/>
        <v>141554.688</v>
      </c>
      <c r="F131" s="1099"/>
      <c r="G131" s="1099"/>
      <c r="H131" s="1099"/>
      <c r="I131" s="1099"/>
      <c r="J131" s="1099"/>
      <c r="K131" s="1099"/>
    </row>
    <row r="132" spans="1:11" s="1051" customFormat="1" ht="15">
      <c r="A132" s="1836" t="s">
        <v>2035</v>
      </c>
      <c r="B132" s="1837" t="s">
        <v>1960</v>
      </c>
      <c r="C132" s="1837" t="s">
        <v>1960</v>
      </c>
      <c r="D132" s="1079">
        <v>174026.4</v>
      </c>
      <c r="E132" s="1080">
        <f t="shared" si="3"/>
        <v>167065.34399999998</v>
      </c>
      <c r="F132" s="1099"/>
      <c r="G132" s="1099"/>
      <c r="H132" s="1099"/>
      <c r="I132" s="1099"/>
      <c r="J132" s="1099"/>
      <c r="K132" s="1099"/>
    </row>
    <row r="133" spans="1:11" s="1051" customFormat="1" ht="15">
      <c r="A133" s="1836" t="s">
        <v>2036</v>
      </c>
      <c r="B133" s="1837" t="s">
        <v>1962</v>
      </c>
      <c r="C133" s="1837" t="s">
        <v>1962</v>
      </c>
      <c r="D133" s="1079">
        <v>188564</v>
      </c>
      <c r="E133" s="1080">
        <f t="shared" si="3"/>
        <v>181021.44</v>
      </c>
      <c r="F133" s="1099"/>
      <c r="G133" s="1099"/>
      <c r="H133" s="1099"/>
      <c r="I133" s="1099"/>
      <c r="J133" s="1099"/>
      <c r="K133" s="1099"/>
    </row>
    <row r="134" spans="1:11" s="1051" customFormat="1" ht="15">
      <c r="A134" s="1836" t="s">
        <v>2037</v>
      </c>
      <c r="B134" s="1837" t="s">
        <v>1964</v>
      </c>
      <c r="C134" s="1837" t="s">
        <v>1964</v>
      </c>
      <c r="D134" s="1079">
        <v>205178.4</v>
      </c>
      <c r="E134" s="1080">
        <f t="shared" si="3"/>
        <v>196971.264</v>
      </c>
      <c r="F134" s="1099"/>
      <c r="G134" s="1099"/>
      <c r="H134" s="1099"/>
      <c r="I134" s="1099"/>
      <c r="J134" s="1099"/>
      <c r="K134" s="1099"/>
    </row>
    <row r="135" spans="1:11" s="1051" customFormat="1" ht="15">
      <c r="A135" s="1836" t="s">
        <v>2038</v>
      </c>
      <c r="B135" s="1837" t="s">
        <v>1966</v>
      </c>
      <c r="C135" s="1837" t="s">
        <v>1966</v>
      </c>
      <c r="D135" s="1079">
        <v>277382.6</v>
      </c>
      <c r="E135" s="1080">
        <f t="shared" si="3"/>
        <v>266287.296</v>
      </c>
      <c r="F135" s="1099"/>
      <c r="G135" s="1099"/>
      <c r="H135" s="1099"/>
      <c r="I135" s="1099"/>
      <c r="J135" s="1099"/>
      <c r="K135" s="1099"/>
    </row>
    <row r="136" spans="1:11" s="1051" customFormat="1" ht="15">
      <c r="A136" s="1836" t="s">
        <v>2039</v>
      </c>
      <c r="B136" s="1837" t="s">
        <v>1968</v>
      </c>
      <c r="C136" s="1837" t="s">
        <v>1968</v>
      </c>
      <c r="D136" s="1079">
        <v>315874.2</v>
      </c>
      <c r="E136" s="1080">
        <f t="shared" si="3"/>
        <v>303239.232</v>
      </c>
      <c r="F136" s="1099"/>
      <c r="G136" s="1099"/>
      <c r="H136" s="1099"/>
      <c r="I136" s="1099"/>
      <c r="J136" s="1099"/>
      <c r="K136" s="1099"/>
    </row>
    <row r="137" spans="1:11" s="1051" customFormat="1" ht="15.75" thickBot="1">
      <c r="A137" s="1838" t="s">
        <v>2040</v>
      </c>
      <c r="B137" s="1839" t="s">
        <v>1970</v>
      </c>
      <c r="C137" s="1839" t="s">
        <v>1970</v>
      </c>
      <c r="D137" s="1081">
        <v>367723.4</v>
      </c>
      <c r="E137" s="1082">
        <f t="shared" si="3"/>
        <v>353014.46400000004</v>
      </c>
      <c r="F137" s="1099"/>
      <c r="G137" s="1099"/>
      <c r="H137" s="1099"/>
      <c r="I137" s="1099"/>
      <c r="J137" s="1099"/>
      <c r="K137" s="1099"/>
    </row>
    <row r="138" spans="1:11" s="1051" customFormat="1" ht="15">
      <c r="A138" s="1099"/>
      <c r="B138" s="1099"/>
      <c r="C138" s="1099"/>
      <c r="D138" s="1099"/>
      <c r="E138" s="1099"/>
      <c r="F138" s="1100"/>
      <c r="G138" s="1100"/>
      <c r="H138" s="1100"/>
      <c r="I138" s="1100"/>
      <c r="J138" s="1100"/>
      <c r="K138" s="1100"/>
    </row>
    <row r="139" spans="1:9" s="1051" customFormat="1" ht="15">
      <c r="A139" s="1101"/>
      <c r="B139" s="1102"/>
      <c r="C139" s="1102"/>
      <c r="D139" s="1102"/>
      <c r="E139" s="1102"/>
      <c r="F139" s="1102"/>
      <c r="G139" s="1103"/>
      <c r="H139" s="1101"/>
      <c r="I139" s="1102"/>
    </row>
    <row r="140" spans="1:9" s="1051" customFormat="1" ht="15.75">
      <c r="A140" s="1104"/>
      <c r="B140" s="1105"/>
      <c r="C140" s="1105"/>
      <c r="D140" s="1105"/>
      <c r="E140" s="1105"/>
      <c r="F140" s="1105"/>
      <c r="G140" s="1103"/>
      <c r="H140" s="1104"/>
      <c r="I140" s="1105"/>
    </row>
    <row r="141" spans="1:9" s="1051" customFormat="1" ht="15.75">
      <c r="A141" s="1104"/>
      <c r="B141" s="1105"/>
      <c r="C141" s="1105"/>
      <c r="D141" s="1105"/>
      <c r="E141" s="1105"/>
      <c r="F141" s="1105"/>
      <c r="G141" s="1103"/>
      <c r="H141" s="1104"/>
      <c r="I141" s="1105"/>
    </row>
    <row r="142" spans="1:9" s="1051" customFormat="1" ht="15.75">
      <c r="A142" s="1104"/>
      <c r="B142" s="1105"/>
      <c r="C142" s="1105"/>
      <c r="D142" s="1105"/>
      <c r="E142" s="1105"/>
      <c r="F142" s="1105"/>
      <c r="G142" s="1103"/>
      <c r="H142" s="1104"/>
      <c r="I142" s="1105"/>
    </row>
    <row r="143" spans="1:9" s="1051" customFormat="1" ht="15.75">
      <c r="A143" s="1106"/>
      <c r="B143" s="1107"/>
      <c r="C143" s="1107"/>
      <c r="D143" s="1107"/>
      <c r="E143" s="1107"/>
      <c r="F143" s="1105"/>
      <c r="G143" s="1103"/>
      <c r="H143" s="1106"/>
      <c r="I143" s="1107"/>
    </row>
    <row r="144" spans="1:9" s="1051" customFormat="1" ht="15.75">
      <c r="A144" s="1104"/>
      <c r="B144" s="1105"/>
      <c r="C144" s="1105"/>
      <c r="D144" s="1105"/>
      <c r="E144" s="1105"/>
      <c r="F144" s="1105"/>
      <c r="G144" s="1103"/>
      <c r="H144" s="1104"/>
      <c r="I144" s="1105"/>
    </row>
    <row r="145" spans="1:9" s="1051" customFormat="1" ht="15">
      <c r="A145" s="1108"/>
      <c r="B145" s="1109"/>
      <c r="C145" s="1109"/>
      <c r="D145" s="1109"/>
      <c r="E145" s="1109"/>
      <c r="F145" s="1110"/>
      <c r="G145" s="1103"/>
      <c r="H145" s="1108"/>
      <c r="I145" s="1109"/>
    </row>
    <row r="146" spans="1:9" s="1051" customFormat="1" ht="15.75">
      <c r="A146" s="1106"/>
      <c r="B146" s="1107"/>
      <c r="C146" s="1107"/>
      <c r="D146" s="1107"/>
      <c r="E146" s="1107"/>
      <c r="F146" s="1110"/>
      <c r="G146" s="1103"/>
      <c r="H146" s="1106"/>
      <c r="I146" s="1107"/>
    </row>
    <row r="147" s="1051" customFormat="1" ht="15">
      <c r="E147" s="1111"/>
    </row>
  </sheetData>
  <sheetProtection/>
  <mergeCells count="119">
    <mergeCell ref="A137:C137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A119:C119"/>
    <mergeCell ref="A120:C120"/>
    <mergeCell ref="A121:C121"/>
    <mergeCell ref="A122:C122"/>
    <mergeCell ref="A123:C123"/>
    <mergeCell ref="A124:C124"/>
    <mergeCell ref="A112:C112"/>
    <mergeCell ref="A113:C113"/>
    <mergeCell ref="A114:C114"/>
    <mergeCell ref="A115:C115"/>
    <mergeCell ref="A117:E117"/>
    <mergeCell ref="A118:C118"/>
    <mergeCell ref="A105:C105"/>
    <mergeCell ref="A106:C106"/>
    <mergeCell ref="A107:C107"/>
    <mergeCell ref="A108:C108"/>
    <mergeCell ref="A109:E110"/>
    <mergeCell ref="A111:C111"/>
    <mergeCell ref="A99:C99"/>
    <mergeCell ref="A100:C100"/>
    <mergeCell ref="A101:E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E86"/>
    <mergeCell ref="A75:C75"/>
    <mergeCell ref="A76:C76"/>
    <mergeCell ref="A77:C77"/>
    <mergeCell ref="A78:C78"/>
    <mergeCell ref="A79:C79"/>
    <mergeCell ref="A80:C80"/>
    <mergeCell ref="A68:E69"/>
    <mergeCell ref="A70:E70"/>
    <mergeCell ref="A71:E71"/>
    <mergeCell ref="A72:C72"/>
    <mergeCell ref="A73:C73"/>
    <mergeCell ref="A74:C74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E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15:C15"/>
    <mergeCell ref="F15:K67"/>
    <mergeCell ref="A16:C16"/>
    <mergeCell ref="A17:C17"/>
    <mergeCell ref="A18:C18"/>
    <mergeCell ref="A19:C19"/>
    <mergeCell ref="A20:C20"/>
    <mergeCell ref="A22:E22"/>
    <mergeCell ref="A29:E29"/>
    <mergeCell ref="A30:C30"/>
    <mergeCell ref="C3:K3"/>
    <mergeCell ref="C4:J4"/>
    <mergeCell ref="A5:K5"/>
    <mergeCell ref="A13:C14"/>
    <mergeCell ref="E13:E14"/>
    <mergeCell ref="F13:K14"/>
  </mergeCells>
  <hyperlinks>
    <hyperlink ref="A8" r:id="rId1" display="http://gidroap.ru"/>
  </hyperlinks>
  <printOptions/>
  <pageMargins left="0.18" right="0.3" top="0.18" bottom="0.27" header="0.5" footer="0.35"/>
  <pageSetup horizontalDpi="600" verticalDpi="600" orientation="portrait" paperSize="9" scale="73" r:id="rId4"/>
  <rowBreaks count="1" manualBreakCount="1">
    <brk id="67" max="9" man="1"/>
  </rowBreaks>
  <legacyDrawing r:id="rId3"/>
  <oleObjects>
    <oleObject progId="Word.Picture.8" shapeId="131232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8"/>
  <sheetViews>
    <sheetView view="pageBreakPreview" zoomScale="85" zoomScaleSheetLayoutView="85" zoomScalePageLayoutView="0" workbookViewId="0" topLeftCell="A1">
      <selection activeCell="C12" sqref="C12"/>
    </sheetView>
  </sheetViews>
  <sheetFormatPr defaultColWidth="9.00390625" defaultRowHeight="9.75" customHeight="1"/>
  <cols>
    <col min="1" max="1" width="18.25390625" style="108" customWidth="1"/>
    <col min="2" max="2" width="0.74609375" style="108" hidden="1" customWidth="1"/>
    <col min="3" max="3" width="7.75390625" style="114" customWidth="1"/>
    <col min="4" max="4" width="1.75390625" style="114" hidden="1" customWidth="1"/>
    <col min="5" max="5" width="2.375" style="114" hidden="1" customWidth="1"/>
    <col min="6" max="6" width="7.25390625" style="108" customWidth="1"/>
    <col min="7" max="7" width="12.00390625" style="108" customWidth="1"/>
    <col min="8" max="8" width="11.875" style="108" customWidth="1"/>
    <col min="9" max="10" width="10.375" style="108" hidden="1" customWidth="1"/>
    <col min="11" max="11" width="13.625" style="115" customWidth="1"/>
    <col min="12" max="13" width="14.00390625" style="115" hidden="1" customWidth="1"/>
    <col min="14" max="14" width="0.6171875" style="115" customWidth="1"/>
    <col min="15" max="15" width="0.2421875" style="108" customWidth="1"/>
    <col min="16" max="16" width="26.625" style="108" customWidth="1"/>
    <col min="17" max="17" width="0.2421875" style="108" hidden="1" customWidth="1"/>
    <col min="18" max="18" width="7.75390625" style="108" customWidth="1"/>
    <col min="19" max="19" width="7.125" style="108" customWidth="1"/>
    <col min="20" max="20" width="7.25390625" style="108" customWidth="1"/>
    <col min="21" max="21" width="9.125" style="108" customWidth="1"/>
    <col min="22" max="22" width="10.25390625" style="22" customWidth="1"/>
    <col min="23" max="23" width="10.25390625" style="116" customWidth="1"/>
    <col min="24" max="24" width="0" style="108" hidden="1" customWidth="1"/>
    <col min="25" max="25" width="8.625" style="108" customWidth="1"/>
    <col min="26" max="16384" width="9.125" style="108" customWidth="1"/>
  </cols>
  <sheetData>
    <row r="1" spans="1:23" ht="27.75" customHeight="1" thickBot="1">
      <c r="A1" s="1878" t="s">
        <v>469</v>
      </c>
      <c r="B1" s="1878"/>
      <c r="C1" s="1878"/>
      <c r="D1" s="1878"/>
      <c r="E1" s="1878"/>
      <c r="F1" s="1878"/>
      <c r="G1" s="1878"/>
      <c r="H1" s="1878"/>
      <c r="I1" s="1878"/>
      <c r="J1" s="1878"/>
      <c r="K1" s="1878"/>
      <c r="L1" s="1878"/>
      <c r="M1" s="1878"/>
      <c r="N1" s="1878"/>
      <c r="O1" s="1878"/>
      <c r="P1" s="1878"/>
      <c r="Q1" s="1878"/>
      <c r="R1" s="1878"/>
      <c r="S1" s="1878"/>
      <c r="T1" s="1878"/>
      <c r="U1" s="1878"/>
      <c r="V1" s="1878"/>
      <c r="W1" s="1878"/>
    </row>
    <row r="2" spans="1:23" s="109" customFormat="1" ht="21" customHeight="1" thickTop="1">
      <c r="A2" s="739" t="s">
        <v>368</v>
      </c>
      <c r="B2" s="740"/>
      <c r="C2" s="740"/>
      <c r="D2" s="740"/>
      <c r="E2" s="740"/>
      <c r="F2" s="740"/>
      <c r="G2" s="740"/>
      <c r="H2" s="740"/>
      <c r="I2" s="740"/>
      <c r="J2" s="740"/>
      <c r="K2" s="1879" t="s">
        <v>374</v>
      </c>
      <c r="L2" s="1879"/>
      <c r="M2" s="1879"/>
      <c r="N2" s="1879"/>
      <c r="O2" s="1879"/>
      <c r="P2" s="1879"/>
      <c r="Q2" s="1879"/>
      <c r="R2" s="1879"/>
      <c r="S2" s="1879"/>
      <c r="T2" s="1879"/>
      <c r="U2" s="1879"/>
      <c r="V2" s="1879"/>
      <c r="W2" s="1879"/>
    </row>
    <row r="3" spans="1:23" s="112" customFormat="1" ht="21.75" customHeight="1">
      <c r="A3" s="110" t="s">
        <v>1153</v>
      </c>
      <c r="B3" s="110"/>
      <c r="C3" s="110"/>
      <c r="D3" s="110"/>
      <c r="E3" s="110"/>
      <c r="F3" s="110"/>
      <c r="G3" s="110"/>
      <c r="H3" s="110"/>
      <c r="I3" s="110"/>
      <c r="J3" s="110"/>
      <c r="K3" s="72" t="s">
        <v>369</v>
      </c>
      <c r="L3" s="72"/>
      <c r="M3" s="72"/>
      <c r="N3" s="72"/>
      <c r="O3" s="111"/>
      <c r="P3" s="111"/>
      <c r="Q3" s="111"/>
      <c r="R3" s="111"/>
      <c r="S3" s="1880" t="s">
        <v>2499</v>
      </c>
      <c r="T3" s="1881"/>
      <c r="U3" s="1881"/>
      <c r="V3" s="1881"/>
      <c r="W3" s="1881"/>
    </row>
    <row r="4" spans="1:23" ht="2.25" customHeight="1">
      <c r="A4" s="1882"/>
      <c r="B4" s="1882"/>
      <c r="C4" s="1882"/>
      <c r="D4" s="1882"/>
      <c r="E4" s="1882"/>
      <c r="F4" s="1882"/>
      <c r="G4" s="1882"/>
      <c r="H4" s="1882"/>
      <c r="I4" s="1882"/>
      <c r="J4" s="1882"/>
      <c r="K4" s="1882"/>
      <c r="L4" s="1882"/>
      <c r="M4" s="1882"/>
      <c r="N4" s="1882"/>
      <c r="O4" s="1882"/>
      <c r="P4" s="1882"/>
      <c r="Q4" s="1882"/>
      <c r="R4" s="1882"/>
      <c r="S4" s="1882"/>
      <c r="T4" s="1882"/>
      <c r="U4" s="1882"/>
      <c r="V4" s="1882"/>
      <c r="W4" s="1882"/>
    </row>
    <row r="5" spans="1:27" s="135" customFormat="1" ht="12.75" customHeight="1" hidden="1">
      <c r="A5" s="1883"/>
      <c r="B5" s="1883"/>
      <c r="C5" s="1883"/>
      <c r="D5" s="1883"/>
      <c r="E5" s="1883"/>
      <c r="F5" s="1883"/>
      <c r="G5" s="1883"/>
      <c r="H5" s="1883"/>
      <c r="I5" s="1883"/>
      <c r="J5" s="1883"/>
      <c r="K5" s="1883"/>
      <c r="L5" s="1883"/>
      <c r="M5" s="1883"/>
      <c r="N5" s="1883"/>
      <c r="O5" s="1883"/>
      <c r="P5" s="1883"/>
      <c r="Q5" s="1883"/>
      <c r="R5" s="1883"/>
      <c r="S5" s="1883"/>
      <c r="T5" s="1883"/>
      <c r="U5" s="1883"/>
      <c r="V5" s="1883"/>
      <c r="W5" s="1883"/>
      <c r="Z5" s="139"/>
      <c r="AA5" s="137"/>
    </row>
    <row r="6" spans="1:27" s="135" customFormat="1" ht="21.75" customHeight="1" thickBot="1">
      <c r="A6" s="528" t="s">
        <v>109</v>
      </c>
      <c r="B6" s="529"/>
      <c r="C6" s="529"/>
      <c r="D6" s="530">
        <v>62</v>
      </c>
      <c r="E6" s="530"/>
      <c r="F6" s="531"/>
      <c r="G6" s="531"/>
      <c r="H6" s="531"/>
      <c r="I6" s="531"/>
      <c r="J6" s="531"/>
      <c r="K6" s="531"/>
      <c r="L6" s="212"/>
      <c r="M6" s="212"/>
      <c r="N6" s="313"/>
      <c r="O6" s="200"/>
      <c r="P6" s="1884" t="s">
        <v>6</v>
      </c>
      <c r="Q6" s="1884"/>
      <c r="R6" s="1884"/>
      <c r="S6" s="1884"/>
      <c r="T6" s="1884"/>
      <c r="U6" s="1884"/>
      <c r="V6" s="1884"/>
      <c r="W6" s="1884"/>
      <c r="Z6" s="1254"/>
      <c r="AA6" s="137"/>
    </row>
    <row r="7" spans="1:27" s="135" customFormat="1" ht="12.75" customHeight="1" thickBot="1">
      <c r="A7" s="327" t="s">
        <v>81</v>
      </c>
      <c r="B7" s="328"/>
      <c r="C7" s="258" t="s">
        <v>526</v>
      </c>
      <c r="D7" s="522" t="s">
        <v>606</v>
      </c>
      <c r="E7" s="523"/>
      <c r="F7" s="524" t="s">
        <v>527</v>
      </c>
      <c r="G7" s="324" t="s">
        <v>84</v>
      </c>
      <c r="H7" s="327" t="s">
        <v>324</v>
      </c>
      <c r="I7" s="329"/>
      <c r="J7" s="329"/>
      <c r="K7" s="330" t="s">
        <v>87</v>
      </c>
      <c r="L7" s="212"/>
      <c r="M7" s="212"/>
      <c r="N7" s="313"/>
      <c r="O7" s="313"/>
      <c r="P7" s="201" t="s">
        <v>81</v>
      </c>
      <c r="Q7" s="202"/>
      <c r="R7" s="319" t="s">
        <v>526</v>
      </c>
      <c r="S7" s="319" t="s">
        <v>527</v>
      </c>
      <c r="T7" s="1885" t="s">
        <v>555</v>
      </c>
      <c r="U7" s="1886"/>
      <c r="V7" s="204" t="s">
        <v>324</v>
      </c>
      <c r="W7" s="356" t="s">
        <v>87</v>
      </c>
      <c r="Z7" s="1254"/>
      <c r="AA7" s="137"/>
    </row>
    <row r="8" spans="1:27" s="135" customFormat="1" ht="12.75" customHeight="1">
      <c r="A8" s="213" t="s">
        <v>164</v>
      </c>
      <c r="B8" s="214"/>
      <c r="C8" s="1255">
        <v>160</v>
      </c>
      <c r="D8" s="1256">
        <v>50</v>
      </c>
      <c r="E8" s="1256"/>
      <c r="F8" s="1256">
        <v>112</v>
      </c>
      <c r="G8" s="291" t="s">
        <v>240</v>
      </c>
      <c r="H8" s="381" t="s">
        <v>672</v>
      </c>
      <c r="I8" s="381"/>
      <c r="J8" s="381"/>
      <c r="K8" s="383">
        <v>287023</v>
      </c>
      <c r="L8" s="307"/>
      <c r="M8" s="307"/>
      <c r="N8" s="307"/>
      <c r="O8" s="307"/>
      <c r="P8" s="205" t="s">
        <v>387</v>
      </c>
      <c r="Q8" s="351"/>
      <c r="R8" s="206">
        <v>8</v>
      </c>
      <c r="S8" s="207">
        <v>18</v>
      </c>
      <c r="T8" s="206" t="s">
        <v>473</v>
      </c>
      <c r="U8" s="353">
        <v>3000</v>
      </c>
      <c r="V8" s="1257">
        <v>6690</v>
      </c>
      <c r="W8" s="1258">
        <v>13270</v>
      </c>
      <c r="X8" s="137"/>
      <c r="Y8" s="137"/>
      <c r="Z8" s="1254"/>
      <c r="AA8" s="137"/>
    </row>
    <row r="9" spans="1:27" s="135" customFormat="1" ht="12.75" customHeight="1">
      <c r="A9" s="215" t="s">
        <v>716</v>
      </c>
      <c r="B9" s="219"/>
      <c r="C9" s="216">
        <v>150</v>
      </c>
      <c r="D9" s="217">
        <v>42</v>
      </c>
      <c r="E9" s="217"/>
      <c r="F9" s="217">
        <v>100</v>
      </c>
      <c r="G9" s="230" t="s">
        <v>228</v>
      </c>
      <c r="H9" s="384" t="s">
        <v>672</v>
      </c>
      <c r="I9" s="1259"/>
      <c r="J9" s="1259"/>
      <c r="K9" s="385">
        <v>271554</v>
      </c>
      <c r="L9" s="307"/>
      <c r="M9" s="307"/>
      <c r="N9" s="307"/>
      <c r="O9" s="307"/>
      <c r="P9" s="208" t="s">
        <v>682</v>
      </c>
      <c r="Q9" s="312"/>
      <c r="R9" s="209">
        <v>9</v>
      </c>
      <c r="S9" s="210">
        <v>15</v>
      </c>
      <c r="T9" s="209">
        <v>1.5</v>
      </c>
      <c r="U9" s="354">
        <v>3000</v>
      </c>
      <c r="V9" s="1260">
        <v>6690</v>
      </c>
      <c r="W9" s="1261">
        <v>12980</v>
      </c>
      <c r="X9" s="137"/>
      <c r="Y9" s="137"/>
      <c r="Z9" s="1254"/>
      <c r="AA9" s="137"/>
    </row>
    <row r="10" spans="1:27" s="135" customFormat="1" ht="12.75" customHeight="1">
      <c r="A10" s="215" t="s">
        <v>717</v>
      </c>
      <c r="B10" s="219"/>
      <c r="C10" s="216">
        <v>135</v>
      </c>
      <c r="D10" s="217">
        <v>36</v>
      </c>
      <c r="E10" s="217"/>
      <c r="F10" s="217">
        <v>80</v>
      </c>
      <c r="G10" s="230" t="s">
        <v>227</v>
      </c>
      <c r="H10" s="384" t="s">
        <v>672</v>
      </c>
      <c r="I10" s="1259"/>
      <c r="J10" s="1259"/>
      <c r="K10" s="385">
        <v>238867</v>
      </c>
      <c r="L10" s="307"/>
      <c r="M10" s="307"/>
      <c r="N10" s="307"/>
      <c r="O10" s="307"/>
      <c r="P10" s="208" t="s">
        <v>388</v>
      </c>
      <c r="Q10" s="311"/>
      <c r="R10" s="209">
        <v>12.5</v>
      </c>
      <c r="S10" s="210">
        <v>20</v>
      </c>
      <c r="T10" s="209">
        <v>2.2</v>
      </c>
      <c r="U10" s="354">
        <v>3000</v>
      </c>
      <c r="V10" s="1262">
        <v>8555</v>
      </c>
      <c r="W10" s="1261">
        <v>15182</v>
      </c>
      <c r="X10" s="137"/>
      <c r="Y10" s="137"/>
      <c r="Z10" s="1254"/>
      <c r="AA10" s="137"/>
    </row>
    <row r="11" spans="1:27" s="135" customFormat="1" ht="12.75" customHeight="1">
      <c r="A11" s="218" t="s">
        <v>186</v>
      </c>
      <c r="B11" s="219"/>
      <c r="C11" s="216">
        <v>200</v>
      </c>
      <c r="D11" s="217">
        <v>50</v>
      </c>
      <c r="E11" s="217"/>
      <c r="F11" s="217">
        <v>36</v>
      </c>
      <c r="G11" s="230" t="s">
        <v>246</v>
      </c>
      <c r="H11" s="386">
        <v>85727</v>
      </c>
      <c r="I11" s="1259">
        <v>51000</v>
      </c>
      <c r="J11" s="1259">
        <v>39803</v>
      </c>
      <c r="K11" s="385">
        <v>161154</v>
      </c>
      <c r="L11" s="314"/>
      <c r="M11" s="314"/>
      <c r="N11" s="314"/>
      <c r="O11" s="314"/>
      <c r="P11" s="208" t="s">
        <v>197</v>
      </c>
      <c r="Q11" s="312"/>
      <c r="R11" s="209">
        <v>25</v>
      </c>
      <c r="S11" s="210">
        <v>20</v>
      </c>
      <c r="T11" s="209">
        <v>3</v>
      </c>
      <c r="U11" s="354">
        <v>3000</v>
      </c>
      <c r="V11" s="1262">
        <v>9533</v>
      </c>
      <c r="W11" s="1261">
        <v>16996</v>
      </c>
      <c r="Z11" s="1254"/>
      <c r="AA11" s="137"/>
    </row>
    <row r="12" spans="1:27" s="135" customFormat="1" ht="12.75" customHeight="1">
      <c r="A12" s="218" t="s">
        <v>1154</v>
      </c>
      <c r="B12" s="219"/>
      <c r="C12" s="216">
        <v>190</v>
      </c>
      <c r="D12" s="217">
        <v>39</v>
      </c>
      <c r="E12" s="217"/>
      <c r="F12" s="217">
        <v>29</v>
      </c>
      <c r="G12" s="230" t="s">
        <v>347</v>
      </c>
      <c r="H12" s="386">
        <v>85727</v>
      </c>
      <c r="I12" s="1259">
        <v>51000</v>
      </c>
      <c r="J12" s="1259">
        <v>29948</v>
      </c>
      <c r="K12" s="385">
        <v>144493</v>
      </c>
      <c r="L12" s="307"/>
      <c r="M12" s="307"/>
      <c r="N12" s="307"/>
      <c r="O12" s="307"/>
      <c r="P12" s="208" t="s">
        <v>389</v>
      </c>
      <c r="Q12" s="312"/>
      <c r="R12" s="209">
        <v>20</v>
      </c>
      <c r="S12" s="210">
        <v>30</v>
      </c>
      <c r="T12" s="209">
        <v>4</v>
      </c>
      <c r="U12" s="354">
        <v>3000</v>
      </c>
      <c r="V12" s="1260">
        <v>7234</v>
      </c>
      <c r="W12" s="1261">
        <v>17105</v>
      </c>
      <c r="X12" s="137"/>
      <c r="Y12" s="137"/>
      <c r="Z12" s="1254"/>
      <c r="AA12" s="137"/>
    </row>
    <row r="13" spans="1:27" s="135" customFormat="1" ht="12.75" customHeight="1">
      <c r="A13" s="218" t="s">
        <v>371</v>
      </c>
      <c r="B13" s="219"/>
      <c r="C13" s="216">
        <v>180</v>
      </c>
      <c r="D13" s="217">
        <v>30</v>
      </c>
      <c r="E13" s="217"/>
      <c r="F13" s="217">
        <v>25</v>
      </c>
      <c r="G13" s="230" t="s">
        <v>349</v>
      </c>
      <c r="H13" s="386">
        <v>85727</v>
      </c>
      <c r="I13" s="1259">
        <v>51000</v>
      </c>
      <c r="J13" s="1259">
        <v>29948</v>
      </c>
      <c r="K13" s="385">
        <v>134590</v>
      </c>
      <c r="L13" s="308"/>
      <c r="M13" s="308"/>
      <c r="N13" s="195"/>
      <c r="O13" s="21"/>
      <c r="P13" s="208" t="s">
        <v>683</v>
      </c>
      <c r="Q13" s="312"/>
      <c r="R13" s="209">
        <v>20</v>
      </c>
      <c r="S13" s="210">
        <v>25</v>
      </c>
      <c r="T13" s="209">
        <v>3</v>
      </c>
      <c r="U13" s="354">
        <v>3000</v>
      </c>
      <c r="V13" s="1260">
        <v>7234</v>
      </c>
      <c r="W13" s="1261">
        <v>15418</v>
      </c>
      <c r="X13" s="137"/>
      <c r="Y13" s="137"/>
      <c r="Z13" s="1254"/>
      <c r="AA13" s="137"/>
    </row>
    <row r="14" spans="1:27" s="135" customFormat="1" ht="12.75" customHeight="1">
      <c r="A14" s="218" t="s">
        <v>718</v>
      </c>
      <c r="B14" s="219"/>
      <c r="C14" s="216">
        <v>100</v>
      </c>
      <c r="D14" s="217">
        <v>18</v>
      </c>
      <c r="E14" s="217"/>
      <c r="F14" s="217">
        <v>22</v>
      </c>
      <c r="G14" s="230" t="s">
        <v>350</v>
      </c>
      <c r="H14" s="386">
        <v>63390</v>
      </c>
      <c r="I14" s="1259">
        <v>39896</v>
      </c>
      <c r="J14" s="1259">
        <v>76674.6</v>
      </c>
      <c r="K14" s="385">
        <v>105010</v>
      </c>
      <c r="L14" s="315"/>
      <c r="M14" s="315"/>
      <c r="N14" s="195"/>
      <c r="O14" s="21"/>
      <c r="P14" s="208" t="s">
        <v>390</v>
      </c>
      <c r="Q14" s="312"/>
      <c r="R14" s="209">
        <v>15</v>
      </c>
      <c r="S14" s="210">
        <v>20</v>
      </c>
      <c r="T14" s="209">
        <v>2.2</v>
      </c>
      <c r="U14" s="354">
        <v>3000</v>
      </c>
      <c r="V14" s="1260">
        <v>7234</v>
      </c>
      <c r="W14" s="1261">
        <v>13602</v>
      </c>
      <c r="X14" s="137"/>
      <c r="Y14" s="137"/>
      <c r="Z14" s="1254"/>
      <c r="AA14" s="137"/>
    </row>
    <row r="15" spans="1:27" s="135" customFormat="1" ht="12.75" customHeight="1">
      <c r="A15" s="218" t="s">
        <v>267</v>
      </c>
      <c r="B15" s="219"/>
      <c r="C15" s="216">
        <v>200</v>
      </c>
      <c r="D15" s="217">
        <v>71</v>
      </c>
      <c r="E15" s="217"/>
      <c r="F15" s="217">
        <v>90</v>
      </c>
      <c r="G15" s="230" t="s">
        <v>240</v>
      </c>
      <c r="H15" s="386">
        <v>63390</v>
      </c>
      <c r="I15" s="1259">
        <v>39896</v>
      </c>
      <c r="J15" s="1259">
        <v>76674.6</v>
      </c>
      <c r="K15" s="385">
        <v>204810</v>
      </c>
      <c r="L15" s="316"/>
      <c r="M15" s="316"/>
      <c r="N15" s="195"/>
      <c r="O15" s="21"/>
      <c r="P15" s="208" t="s">
        <v>391</v>
      </c>
      <c r="Q15" s="312"/>
      <c r="R15" s="209">
        <v>25</v>
      </c>
      <c r="S15" s="210">
        <v>32</v>
      </c>
      <c r="T15" s="209">
        <v>5.5</v>
      </c>
      <c r="U15" s="354">
        <v>3000</v>
      </c>
      <c r="V15" s="1260">
        <v>10100</v>
      </c>
      <c r="W15" s="1261">
        <v>21978</v>
      </c>
      <c r="X15" s="137"/>
      <c r="Y15" s="137"/>
      <c r="Z15" s="1254"/>
      <c r="AA15" s="137"/>
    </row>
    <row r="16" spans="1:27" s="135" customFormat="1" ht="12.75" customHeight="1">
      <c r="A16" s="218" t="s">
        <v>719</v>
      </c>
      <c r="B16" s="219"/>
      <c r="C16" s="216">
        <v>180</v>
      </c>
      <c r="D16" s="217">
        <v>60</v>
      </c>
      <c r="E16" s="217"/>
      <c r="F16" s="217">
        <v>74</v>
      </c>
      <c r="G16" s="230" t="s">
        <v>228</v>
      </c>
      <c r="H16" s="386">
        <v>63390</v>
      </c>
      <c r="I16" s="1259">
        <v>39896</v>
      </c>
      <c r="J16" s="1259">
        <v>69190</v>
      </c>
      <c r="K16" s="385">
        <v>183974</v>
      </c>
      <c r="L16" s="308"/>
      <c r="M16" s="308"/>
      <c r="N16" s="195"/>
      <c r="O16" s="21"/>
      <c r="P16" s="208" t="s">
        <v>391</v>
      </c>
      <c r="Q16" s="312"/>
      <c r="R16" s="209">
        <v>20</v>
      </c>
      <c r="S16" s="210">
        <v>31</v>
      </c>
      <c r="T16" s="209">
        <v>4</v>
      </c>
      <c r="U16" s="354">
        <v>3000</v>
      </c>
      <c r="V16" s="1260">
        <v>10100</v>
      </c>
      <c r="W16" s="1261">
        <v>20670</v>
      </c>
      <c r="X16" s="137"/>
      <c r="Y16" s="137"/>
      <c r="Z16" s="1254"/>
      <c r="AA16" s="137"/>
    </row>
    <row r="17" spans="1:27" s="135" customFormat="1" ht="12.75" customHeight="1">
      <c r="A17" s="218" t="s">
        <v>720</v>
      </c>
      <c r="B17" s="219"/>
      <c r="C17" s="216">
        <v>160</v>
      </c>
      <c r="D17" s="217">
        <v>63</v>
      </c>
      <c r="E17" s="217"/>
      <c r="F17" s="217">
        <v>62</v>
      </c>
      <c r="G17" s="230" t="s">
        <v>227</v>
      </c>
      <c r="H17" s="386">
        <v>63390</v>
      </c>
      <c r="I17" s="1259">
        <v>39896</v>
      </c>
      <c r="J17" s="1259">
        <v>52747</v>
      </c>
      <c r="K17" s="385">
        <v>158014</v>
      </c>
      <c r="L17" s="195"/>
      <c r="M17" s="195"/>
      <c r="N17" s="195"/>
      <c r="O17" s="21"/>
      <c r="P17" s="208" t="s">
        <v>196</v>
      </c>
      <c r="Q17" s="311"/>
      <c r="R17" s="209">
        <v>45</v>
      </c>
      <c r="S17" s="210">
        <v>30</v>
      </c>
      <c r="T17" s="209">
        <v>7.5</v>
      </c>
      <c r="U17" s="354">
        <v>3000</v>
      </c>
      <c r="V17" s="1260">
        <v>10010</v>
      </c>
      <c r="W17" s="1261">
        <v>26076</v>
      </c>
      <c r="X17" s="137"/>
      <c r="Y17" s="137"/>
      <c r="Z17" s="1254"/>
      <c r="AA17" s="137"/>
    </row>
    <row r="18" spans="1:27" s="135" customFormat="1" ht="12.75" customHeight="1">
      <c r="A18" s="218" t="s">
        <v>85</v>
      </c>
      <c r="B18" s="219"/>
      <c r="C18" s="216">
        <v>250</v>
      </c>
      <c r="D18" s="230">
        <v>53</v>
      </c>
      <c r="E18" s="217"/>
      <c r="F18" s="217">
        <v>125</v>
      </c>
      <c r="G18" s="230" t="s">
        <v>213</v>
      </c>
      <c r="H18" s="384" t="s">
        <v>672</v>
      </c>
      <c r="I18" s="1259"/>
      <c r="J18" s="1259"/>
      <c r="K18" s="387">
        <v>360596</v>
      </c>
      <c r="L18" s="195"/>
      <c r="M18" s="195"/>
      <c r="N18" s="195"/>
      <c r="O18" s="21"/>
      <c r="P18" s="208" t="s">
        <v>684</v>
      </c>
      <c r="Q18" s="311"/>
      <c r="R18" s="209">
        <v>35</v>
      </c>
      <c r="S18" s="210">
        <v>25</v>
      </c>
      <c r="T18" s="209">
        <v>5.5</v>
      </c>
      <c r="U18" s="354">
        <v>3000</v>
      </c>
      <c r="V18" s="1260">
        <v>10010</v>
      </c>
      <c r="W18" s="1261">
        <v>22418</v>
      </c>
      <c r="X18" s="137"/>
      <c r="Y18" s="137"/>
      <c r="Z18" s="1254"/>
      <c r="AA18" s="137"/>
    </row>
    <row r="19" spans="1:27" s="135" customFormat="1" ht="12.75" customHeight="1">
      <c r="A19" s="218" t="s">
        <v>721</v>
      </c>
      <c r="B19" s="219"/>
      <c r="C19" s="216">
        <v>240</v>
      </c>
      <c r="D19" s="217">
        <v>44</v>
      </c>
      <c r="E19" s="217"/>
      <c r="F19" s="217">
        <v>101</v>
      </c>
      <c r="G19" s="230" t="s">
        <v>222</v>
      </c>
      <c r="H19" s="384" t="s">
        <v>672</v>
      </c>
      <c r="I19" s="1259">
        <v>42468.2</v>
      </c>
      <c r="J19" s="1259">
        <v>69190</v>
      </c>
      <c r="K19" s="387">
        <v>317243</v>
      </c>
      <c r="L19" s="195"/>
      <c r="M19" s="195"/>
      <c r="N19" s="195"/>
      <c r="O19" s="21"/>
      <c r="P19" s="208" t="s">
        <v>205</v>
      </c>
      <c r="Q19" s="312"/>
      <c r="R19" s="209">
        <v>50</v>
      </c>
      <c r="S19" s="210">
        <v>32</v>
      </c>
      <c r="T19" s="209">
        <v>7.5</v>
      </c>
      <c r="U19" s="354">
        <v>3000</v>
      </c>
      <c r="V19" s="1262">
        <v>11780</v>
      </c>
      <c r="W19" s="1261">
        <v>27924</v>
      </c>
      <c r="X19" s="137"/>
      <c r="Y19" s="137"/>
      <c r="Z19" s="1254"/>
      <c r="AA19" s="137"/>
    </row>
    <row r="20" spans="1:27" s="135" customFormat="1" ht="12.75" customHeight="1">
      <c r="A20" s="218" t="s">
        <v>268</v>
      </c>
      <c r="B20" s="219"/>
      <c r="C20" s="216">
        <v>315</v>
      </c>
      <c r="D20" s="217">
        <v>90</v>
      </c>
      <c r="E20" s="230"/>
      <c r="F20" s="217">
        <v>50</v>
      </c>
      <c r="G20" s="230" t="s">
        <v>228</v>
      </c>
      <c r="H20" s="386">
        <v>68605</v>
      </c>
      <c r="I20" s="1259">
        <v>42468.2</v>
      </c>
      <c r="J20" s="1259">
        <v>52747</v>
      </c>
      <c r="K20" s="385">
        <v>189084</v>
      </c>
      <c r="L20" s="195"/>
      <c r="M20" s="195"/>
      <c r="N20" s="195"/>
      <c r="O20" s="21"/>
      <c r="P20" s="208" t="s">
        <v>392</v>
      </c>
      <c r="Q20" s="312"/>
      <c r="R20" s="209">
        <v>50</v>
      </c>
      <c r="S20" s="210">
        <v>50</v>
      </c>
      <c r="T20" s="209">
        <v>15</v>
      </c>
      <c r="U20" s="354">
        <v>3000</v>
      </c>
      <c r="V20" s="1260">
        <v>11989</v>
      </c>
      <c r="W20" s="1261">
        <v>40698</v>
      </c>
      <c r="X20" s="137"/>
      <c r="Y20" s="137"/>
      <c r="Z20" s="1254"/>
      <c r="AA20" s="137"/>
    </row>
    <row r="21" spans="1:27" s="135" customFormat="1" ht="12.75" customHeight="1">
      <c r="A21" s="218" t="s">
        <v>722</v>
      </c>
      <c r="B21" s="219"/>
      <c r="C21" s="216">
        <v>300</v>
      </c>
      <c r="D21" s="217">
        <v>74</v>
      </c>
      <c r="E21" s="217"/>
      <c r="F21" s="217">
        <v>42</v>
      </c>
      <c r="G21" s="230" t="s">
        <v>227</v>
      </c>
      <c r="H21" s="386">
        <v>68605</v>
      </c>
      <c r="I21" s="1259">
        <v>42468.2</v>
      </c>
      <c r="J21" s="1259">
        <v>45623</v>
      </c>
      <c r="K21" s="385">
        <v>153612</v>
      </c>
      <c r="L21" s="195"/>
      <c r="M21" s="195"/>
      <c r="N21" s="195"/>
      <c r="O21" s="21"/>
      <c r="P21" s="208" t="s">
        <v>470</v>
      </c>
      <c r="Q21" s="312"/>
      <c r="R21" s="209">
        <v>45</v>
      </c>
      <c r="S21" s="210">
        <v>45</v>
      </c>
      <c r="T21" s="209">
        <v>11</v>
      </c>
      <c r="U21" s="354">
        <v>3000</v>
      </c>
      <c r="V21" s="1260">
        <v>11989</v>
      </c>
      <c r="W21" s="1261">
        <v>32084</v>
      </c>
      <c r="X21" s="137"/>
      <c r="Y21" s="137"/>
      <c r="Z21" s="1254"/>
      <c r="AA21" s="137"/>
    </row>
    <row r="22" spans="1:27" s="135" customFormat="1" ht="12.75" customHeight="1">
      <c r="A22" s="218" t="s">
        <v>723</v>
      </c>
      <c r="B22" s="219"/>
      <c r="C22" s="216">
        <v>220</v>
      </c>
      <c r="D22" s="217">
        <v>60</v>
      </c>
      <c r="E22" s="217"/>
      <c r="F22" s="217">
        <v>36</v>
      </c>
      <c r="G22" s="230" t="s">
        <v>226</v>
      </c>
      <c r="H22" s="386">
        <v>68605</v>
      </c>
      <c r="I22" s="1259">
        <v>62634</v>
      </c>
      <c r="J22" s="1259">
        <v>69723</v>
      </c>
      <c r="K22" s="385">
        <v>144220</v>
      </c>
      <c r="L22" s="195"/>
      <c r="M22" s="195"/>
      <c r="N22" s="195"/>
      <c r="O22" s="21"/>
      <c r="P22" s="208" t="s">
        <v>393</v>
      </c>
      <c r="Q22" s="312"/>
      <c r="R22" s="209">
        <v>100</v>
      </c>
      <c r="S22" s="210">
        <v>32</v>
      </c>
      <c r="T22" s="209">
        <v>15</v>
      </c>
      <c r="U22" s="354">
        <v>3000</v>
      </c>
      <c r="V22" s="1260">
        <v>16656</v>
      </c>
      <c r="W22" s="1261">
        <v>45205</v>
      </c>
      <c r="X22" s="137"/>
      <c r="Y22" s="137"/>
      <c r="Z22" s="1254"/>
      <c r="AA22" s="137"/>
    </row>
    <row r="23" spans="1:27" s="135" customFormat="1" ht="12.75" customHeight="1">
      <c r="A23" s="218" t="s">
        <v>187</v>
      </c>
      <c r="B23" s="219"/>
      <c r="C23" s="216">
        <v>320</v>
      </c>
      <c r="D23" s="217">
        <v>38</v>
      </c>
      <c r="E23" s="217"/>
      <c r="F23" s="217">
        <v>50</v>
      </c>
      <c r="G23" s="230" t="s">
        <v>214</v>
      </c>
      <c r="H23" s="386">
        <v>104619</v>
      </c>
      <c r="I23" s="1259">
        <v>62634</v>
      </c>
      <c r="J23" s="1259">
        <v>52747</v>
      </c>
      <c r="K23" s="385">
        <v>226642</v>
      </c>
      <c r="L23" s="195"/>
      <c r="M23" s="195"/>
      <c r="N23" s="195"/>
      <c r="O23" s="21"/>
      <c r="P23" s="208" t="s">
        <v>471</v>
      </c>
      <c r="Q23" s="312"/>
      <c r="R23" s="209">
        <v>90</v>
      </c>
      <c r="S23" s="210">
        <v>28</v>
      </c>
      <c r="T23" s="209">
        <v>15</v>
      </c>
      <c r="U23" s="354">
        <v>3000</v>
      </c>
      <c r="V23" s="1260">
        <v>16656</v>
      </c>
      <c r="W23" s="1261">
        <v>45205</v>
      </c>
      <c r="X23" s="137"/>
      <c r="Y23" s="137"/>
      <c r="Z23" s="1254"/>
      <c r="AA23" s="137"/>
    </row>
    <row r="24" spans="1:27" s="135" customFormat="1" ht="12.75" customHeight="1">
      <c r="A24" s="218" t="s">
        <v>724</v>
      </c>
      <c r="B24" s="219"/>
      <c r="C24" s="216">
        <v>300</v>
      </c>
      <c r="D24" s="217">
        <v>30</v>
      </c>
      <c r="E24" s="217"/>
      <c r="F24" s="217">
        <v>40</v>
      </c>
      <c r="G24" s="230" t="s">
        <v>237</v>
      </c>
      <c r="H24" s="386">
        <v>104619</v>
      </c>
      <c r="I24" s="1259">
        <v>62634</v>
      </c>
      <c r="J24" s="1259">
        <v>52747</v>
      </c>
      <c r="K24" s="385">
        <v>199030</v>
      </c>
      <c r="L24" s="195"/>
      <c r="M24" s="195"/>
      <c r="N24" s="195"/>
      <c r="O24" s="21"/>
      <c r="P24" s="208" t="s">
        <v>472</v>
      </c>
      <c r="Q24" s="312"/>
      <c r="R24" s="209">
        <v>90</v>
      </c>
      <c r="S24" s="210">
        <v>26</v>
      </c>
      <c r="T24" s="209">
        <v>11</v>
      </c>
      <c r="U24" s="354">
        <v>3000</v>
      </c>
      <c r="V24" s="1260">
        <v>16656</v>
      </c>
      <c r="W24" s="1261">
        <v>36590</v>
      </c>
      <c r="X24" s="137"/>
      <c r="Y24" s="137"/>
      <c r="Z24" s="1263"/>
      <c r="AA24" s="137"/>
    </row>
    <row r="25" spans="1:27" s="135" customFormat="1" ht="12.75" customHeight="1">
      <c r="A25" s="218" t="s">
        <v>372</v>
      </c>
      <c r="B25" s="219"/>
      <c r="C25" s="216">
        <v>300</v>
      </c>
      <c r="D25" s="217">
        <v>125</v>
      </c>
      <c r="E25" s="217"/>
      <c r="F25" s="217">
        <v>30</v>
      </c>
      <c r="G25" s="230" t="s">
        <v>235</v>
      </c>
      <c r="H25" s="386">
        <v>104619</v>
      </c>
      <c r="I25" s="1259">
        <v>43188</v>
      </c>
      <c r="J25" s="1259">
        <v>91190</v>
      </c>
      <c r="K25" s="385">
        <v>188560</v>
      </c>
      <c r="L25" s="195"/>
      <c r="M25" s="195"/>
      <c r="N25" s="195"/>
      <c r="O25" s="21"/>
      <c r="P25" s="208" t="s">
        <v>394</v>
      </c>
      <c r="Q25" s="312"/>
      <c r="R25" s="209">
        <v>100</v>
      </c>
      <c r="S25" s="210">
        <v>50</v>
      </c>
      <c r="T25" s="209">
        <v>22</v>
      </c>
      <c r="U25" s="354">
        <v>3000</v>
      </c>
      <c r="V25" s="1260">
        <v>15080</v>
      </c>
      <c r="W25" s="1261">
        <v>51200</v>
      </c>
      <c r="X25" s="137"/>
      <c r="Y25" s="137"/>
      <c r="Z25" s="1263"/>
      <c r="AA25" s="137"/>
    </row>
    <row r="26" spans="1:27" s="135" customFormat="1" ht="12.75" customHeight="1">
      <c r="A26" s="218" t="s">
        <v>373</v>
      </c>
      <c r="B26" s="219"/>
      <c r="C26" s="216">
        <v>150</v>
      </c>
      <c r="D26" s="217">
        <v>101</v>
      </c>
      <c r="E26" s="217"/>
      <c r="F26" s="217">
        <v>18</v>
      </c>
      <c r="G26" s="230" t="s">
        <v>262</v>
      </c>
      <c r="H26" s="386">
        <v>69431</v>
      </c>
      <c r="I26" s="1259">
        <v>43188</v>
      </c>
      <c r="J26" s="1259">
        <v>91190</v>
      </c>
      <c r="K26" s="385">
        <v>114690</v>
      </c>
      <c r="L26" s="195"/>
      <c r="M26" s="195"/>
      <c r="N26" s="195"/>
      <c r="O26" s="21"/>
      <c r="P26" s="208" t="s">
        <v>560</v>
      </c>
      <c r="Q26" s="312"/>
      <c r="R26" s="209">
        <v>90</v>
      </c>
      <c r="S26" s="210">
        <v>45</v>
      </c>
      <c r="T26" s="209">
        <v>18.5</v>
      </c>
      <c r="U26" s="354">
        <v>3000</v>
      </c>
      <c r="V26" s="1260">
        <v>15080</v>
      </c>
      <c r="W26" s="1261">
        <v>47803</v>
      </c>
      <c r="X26" s="137"/>
      <c r="Y26" s="137"/>
      <c r="Z26" s="1263"/>
      <c r="AA26" s="137"/>
    </row>
    <row r="27" spans="1:27" s="135" customFormat="1" ht="12.75" customHeight="1">
      <c r="A27" s="218" t="s">
        <v>269</v>
      </c>
      <c r="B27" s="219"/>
      <c r="C27" s="216">
        <v>315</v>
      </c>
      <c r="D27" s="217">
        <v>82</v>
      </c>
      <c r="E27" s="217"/>
      <c r="F27" s="217">
        <v>71</v>
      </c>
      <c r="G27" s="230" t="s">
        <v>229</v>
      </c>
      <c r="H27" s="386">
        <v>69431</v>
      </c>
      <c r="I27" s="1259">
        <v>43188</v>
      </c>
      <c r="J27" s="1259">
        <v>76675</v>
      </c>
      <c r="K27" s="385">
        <v>233935</v>
      </c>
      <c r="L27" s="195"/>
      <c r="M27" s="195"/>
      <c r="N27" s="195"/>
      <c r="O27" s="21"/>
      <c r="P27" s="208" t="s">
        <v>691</v>
      </c>
      <c r="Q27" s="312"/>
      <c r="R27" s="209">
        <v>90</v>
      </c>
      <c r="S27" s="210">
        <v>40</v>
      </c>
      <c r="T27" s="209">
        <v>18.5</v>
      </c>
      <c r="U27" s="354">
        <v>3000</v>
      </c>
      <c r="V27" s="1260">
        <v>15080</v>
      </c>
      <c r="W27" s="1261">
        <v>47803</v>
      </c>
      <c r="X27" s="137"/>
      <c r="Y27" s="137"/>
      <c r="Z27" s="1263"/>
      <c r="AA27" s="137"/>
    </row>
    <row r="28" spans="1:27" s="135" customFormat="1" ht="12.75" customHeight="1">
      <c r="A28" s="218" t="s">
        <v>725</v>
      </c>
      <c r="B28" s="219"/>
      <c r="C28" s="216">
        <v>300</v>
      </c>
      <c r="D28" s="217">
        <v>90</v>
      </c>
      <c r="E28" s="217"/>
      <c r="F28" s="217">
        <v>60</v>
      </c>
      <c r="G28" s="230" t="s">
        <v>240</v>
      </c>
      <c r="H28" s="386">
        <v>69431</v>
      </c>
      <c r="I28" s="1259">
        <v>91934</v>
      </c>
      <c r="J28" s="1259">
        <v>144007</v>
      </c>
      <c r="K28" s="385">
        <v>211345</v>
      </c>
      <c r="L28" s="195"/>
      <c r="M28" s="195"/>
      <c r="N28" s="195"/>
      <c r="O28" s="21"/>
      <c r="P28" s="208" t="s">
        <v>395</v>
      </c>
      <c r="Q28" s="349"/>
      <c r="R28" s="209">
        <v>100</v>
      </c>
      <c r="S28" s="210">
        <v>55</v>
      </c>
      <c r="T28" s="209">
        <v>30</v>
      </c>
      <c r="U28" s="354">
        <v>3000</v>
      </c>
      <c r="V28" s="1260">
        <v>15080</v>
      </c>
      <c r="W28" s="1261">
        <v>57832</v>
      </c>
      <c r="X28" s="137"/>
      <c r="Y28" s="137"/>
      <c r="Z28" s="1263"/>
      <c r="AA28" s="137"/>
    </row>
    <row r="29" spans="1:27" s="135" customFormat="1" ht="12.75" customHeight="1">
      <c r="A29" s="218" t="s">
        <v>188</v>
      </c>
      <c r="B29" s="219"/>
      <c r="C29" s="216">
        <v>500</v>
      </c>
      <c r="D29" s="217">
        <v>56</v>
      </c>
      <c r="E29" s="217"/>
      <c r="F29" s="217">
        <v>63</v>
      </c>
      <c r="G29" s="230" t="s">
        <v>217</v>
      </c>
      <c r="H29" s="386">
        <v>156244</v>
      </c>
      <c r="I29" s="1259">
        <v>91934</v>
      </c>
      <c r="J29" s="1259">
        <v>115474</v>
      </c>
      <c r="K29" s="385">
        <v>427366</v>
      </c>
      <c r="L29" s="195"/>
      <c r="M29" s="195"/>
      <c r="N29" s="195"/>
      <c r="O29" s="21"/>
      <c r="P29" s="208" t="s">
        <v>396</v>
      </c>
      <c r="Q29" s="312"/>
      <c r="R29" s="209">
        <v>100</v>
      </c>
      <c r="S29" s="210">
        <v>80</v>
      </c>
      <c r="T29" s="209">
        <v>45</v>
      </c>
      <c r="U29" s="354">
        <v>3000</v>
      </c>
      <c r="V29" s="1260">
        <v>18923</v>
      </c>
      <c r="W29" s="1261">
        <v>88222</v>
      </c>
      <c r="X29" s="137"/>
      <c r="Y29" s="137"/>
      <c r="Z29" s="1263"/>
      <c r="AA29" s="137"/>
    </row>
    <row r="30" spans="1:27" s="135" customFormat="1" ht="12.75" customHeight="1">
      <c r="A30" s="218" t="s">
        <v>726</v>
      </c>
      <c r="B30" s="219"/>
      <c r="C30" s="216">
        <v>450</v>
      </c>
      <c r="D30" s="217">
        <v>48</v>
      </c>
      <c r="E30" s="217"/>
      <c r="F30" s="230">
        <v>53</v>
      </c>
      <c r="G30" s="230" t="s">
        <v>216</v>
      </c>
      <c r="H30" s="386">
        <v>156244</v>
      </c>
      <c r="I30" s="1259">
        <v>91934</v>
      </c>
      <c r="J30" s="1259">
        <v>97232</v>
      </c>
      <c r="K30" s="385">
        <v>355490</v>
      </c>
      <c r="L30" s="195"/>
      <c r="M30" s="195"/>
      <c r="N30" s="195"/>
      <c r="O30" s="21"/>
      <c r="P30" s="208" t="s">
        <v>397</v>
      </c>
      <c r="Q30" s="311"/>
      <c r="R30" s="209">
        <v>80</v>
      </c>
      <c r="S30" s="210">
        <v>67</v>
      </c>
      <c r="T30" s="209">
        <v>37</v>
      </c>
      <c r="U30" s="354">
        <v>3000</v>
      </c>
      <c r="V30" s="1260">
        <v>18923</v>
      </c>
      <c r="W30" s="1261">
        <v>82086</v>
      </c>
      <c r="X30" s="137"/>
      <c r="Y30" s="137"/>
      <c r="Z30" s="1263"/>
      <c r="AA30" s="137"/>
    </row>
    <row r="31" spans="1:27" s="135" customFormat="1" ht="12.75" customHeight="1">
      <c r="A31" s="218" t="s">
        <v>727</v>
      </c>
      <c r="B31" s="219"/>
      <c r="C31" s="216">
        <v>400</v>
      </c>
      <c r="D31" s="217">
        <v>63</v>
      </c>
      <c r="E31" s="217"/>
      <c r="F31" s="217">
        <v>44</v>
      </c>
      <c r="G31" s="230" t="s">
        <v>215</v>
      </c>
      <c r="H31" s="386">
        <v>156244</v>
      </c>
      <c r="I31" s="1259">
        <v>109410</v>
      </c>
      <c r="J31" s="1259">
        <v>276705</v>
      </c>
      <c r="K31" s="385">
        <v>335816</v>
      </c>
      <c r="L31" s="195"/>
      <c r="M31" s="195"/>
      <c r="N31" s="195"/>
      <c r="O31" s="21"/>
      <c r="P31" s="208" t="s">
        <v>692</v>
      </c>
      <c r="Q31" s="311"/>
      <c r="R31" s="209">
        <v>80</v>
      </c>
      <c r="S31" s="210">
        <v>60</v>
      </c>
      <c r="T31" s="209">
        <v>30</v>
      </c>
      <c r="U31" s="354">
        <v>3000</v>
      </c>
      <c r="V31" s="1260">
        <v>18923</v>
      </c>
      <c r="W31" s="1261">
        <v>61436</v>
      </c>
      <c r="X31" s="137"/>
      <c r="Y31" s="137"/>
      <c r="Z31" s="1263"/>
      <c r="AA31" s="137"/>
    </row>
    <row r="32" spans="1:27" s="135" customFormat="1" ht="12.75" customHeight="1">
      <c r="A32" s="218" t="s">
        <v>271</v>
      </c>
      <c r="B32" s="219"/>
      <c r="C32" s="216">
        <v>630</v>
      </c>
      <c r="D32" s="217">
        <v>52</v>
      </c>
      <c r="E32" s="217"/>
      <c r="F32" s="217">
        <v>90</v>
      </c>
      <c r="G32" s="230" t="s">
        <v>218</v>
      </c>
      <c r="H32" s="386">
        <v>184812</v>
      </c>
      <c r="I32" s="1259">
        <v>109410</v>
      </c>
      <c r="J32" s="1259">
        <v>150336</v>
      </c>
      <c r="K32" s="385">
        <v>566188</v>
      </c>
      <c r="L32" s="195"/>
      <c r="M32" s="195"/>
      <c r="N32" s="195"/>
      <c r="O32" s="21"/>
      <c r="P32" s="208" t="s">
        <v>1099</v>
      </c>
      <c r="Q32" s="312"/>
      <c r="R32" s="209">
        <v>200</v>
      </c>
      <c r="S32" s="210">
        <v>20</v>
      </c>
      <c r="T32" s="209">
        <v>18.5</v>
      </c>
      <c r="U32" s="354">
        <v>1500</v>
      </c>
      <c r="V32" s="1262">
        <v>33316</v>
      </c>
      <c r="W32" s="1261">
        <v>62280</v>
      </c>
      <c r="X32" s="137"/>
      <c r="Y32" s="137"/>
      <c r="Z32" s="1263"/>
      <c r="AA32" s="137"/>
    </row>
    <row r="33" spans="1:27" s="135" customFormat="1" ht="12.75" customHeight="1">
      <c r="A33" s="218" t="s">
        <v>728</v>
      </c>
      <c r="B33" s="219"/>
      <c r="C33" s="216">
        <v>550</v>
      </c>
      <c r="D33" s="217">
        <v>125</v>
      </c>
      <c r="E33" s="217"/>
      <c r="F33" s="217">
        <v>74</v>
      </c>
      <c r="G33" s="230" t="s">
        <v>221</v>
      </c>
      <c r="H33" s="386">
        <v>184812</v>
      </c>
      <c r="I33" s="1259">
        <v>109410</v>
      </c>
      <c r="J33" s="1259">
        <v>150336</v>
      </c>
      <c r="K33" s="385">
        <v>481380</v>
      </c>
      <c r="L33" s="195"/>
      <c r="M33" s="195"/>
      <c r="N33" s="195"/>
      <c r="O33" s="21"/>
      <c r="P33" s="208" t="s">
        <v>208</v>
      </c>
      <c r="Q33" s="349"/>
      <c r="R33" s="209">
        <v>200</v>
      </c>
      <c r="S33" s="210">
        <v>32</v>
      </c>
      <c r="T33" s="209">
        <v>37</v>
      </c>
      <c r="U33" s="354">
        <v>1500</v>
      </c>
      <c r="V33" s="1260">
        <v>40136</v>
      </c>
      <c r="W33" s="1261">
        <v>108140</v>
      </c>
      <c r="X33" s="137"/>
      <c r="Y33" s="137"/>
      <c r="Z33" s="1263"/>
      <c r="AA33" s="137"/>
    </row>
    <row r="34" spans="1:27" s="135" customFormat="1" ht="12.75" customHeight="1">
      <c r="A34" s="218" t="s">
        <v>729</v>
      </c>
      <c r="B34" s="219"/>
      <c r="C34" s="216">
        <v>500</v>
      </c>
      <c r="D34" s="217">
        <v>102</v>
      </c>
      <c r="E34" s="217"/>
      <c r="F34" s="217">
        <v>60</v>
      </c>
      <c r="G34" s="230" t="s">
        <v>217</v>
      </c>
      <c r="H34" s="386">
        <v>184812</v>
      </c>
      <c r="I34" s="1259">
        <v>109410</v>
      </c>
      <c r="J34" s="1259">
        <v>150336</v>
      </c>
      <c r="K34" s="385">
        <v>483033</v>
      </c>
      <c r="L34" s="195"/>
      <c r="M34" s="195"/>
      <c r="N34" s="195"/>
      <c r="O34" s="21"/>
      <c r="P34" s="208" t="s">
        <v>685</v>
      </c>
      <c r="Q34" s="349"/>
      <c r="R34" s="209">
        <v>200</v>
      </c>
      <c r="S34" s="210">
        <v>25</v>
      </c>
      <c r="T34" s="209">
        <v>30</v>
      </c>
      <c r="U34" s="354">
        <v>1500</v>
      </c>
      <c r="V34" s="1260">
        <v>40136</v>
      </c>
      <c r="W34" s="1261">
        <v>91478</v>
      </c>
      <c r="X34" s="137"/>
      <c r="Y34" s="137"/>
      <c r="Z34" s="1263"/>
      <c r="AA34" s="137"/>
    </row>
    <row r="35" spans="1:27" s="135" customFormat="1" ht="12.75" customHeight="1">
      <c r="A35" s="218" t="s">
        <v>271</v>
      </c>
      <c r="B35" s="219"/>
      <c r="C35" s="216">
        <v>500</v>
      </c>
      <c r="D35" s="217">
        <v>87</v>
      </c>
      <c r="E35" s="217"/>
      <c r="F35" s="217">
        <v>38</v>
      </c>
      <c r="G35" s="230" t="s">
        <v>0</v>
      </c>
      <c r="H35" s="386">
        <v>184812</v>
      </c>
      <c r="I35" s="1259">
        <v>109410</v>
      </c>
      <c r="J35" s="1259">
        <v>150336</v>
      </c>
      <c r="K35" s="385">
        <v>429430</v>
      </c>
      <c r="L35" s="195"/>
      <c r="M35" s="195"/>
      <c r="N35" s="195"/>
      <c r="O35" s="21"/>
      <c r="P35" s="208" t="s">
        <v>1023</v>
      </c>
      <c r="Q35" s="312"/>
      <c r="R35" s="209">
        <v>200</v>
      </c>
      <c r="S35" s="210">
        <v>40</v>
      </c>
      <c r="T35" s="209">
        <v>45</v>
      </c>
      <c r="U35" s="354">
        <v>1500</v>
      </c>
      <c r="V35" s="1262">
        <v>60120</v>
      </c>
      <c r="W35" s="1261">
        <v>112300</v>
      </c>
      <c r="X35" s="137"/>
      <c r="Y35" s="137"/>
      <c r="Z35" s="1263"/>
      <c r="AA35" s="137"/>
    </row>
    <row r="36" spans="1:27" s="135" customFormat="1" ht="12.75" customHeight="1">
      <c r="A36" s="218" t="s">
        <v>728</v>
      </c>
      <c r="B36" s="219"/>
      <c r="C36" s="216">
        <v>470</v>
      </c>
      <c r="D36" s="217">
        <v>90</v>
      </c>
      <c r="E36" s="217"/>
      <c r="F36" s="217">
        <v>30</v>
      </c>
      <c r="G36" s="230" t="s">
        <v>239</v>
      </c>
      <c r="H36" s="386">
        <v>184812</v>
      </c>
      <c r="I36" s="1259"/>
      <c r="J36" s="1259"/>
      <c r="K36" s="385">
        <v>334448</v>
      </c>
      <c r="L36" s="195"/>
      <c r="M36" s="195"/>
      <c r="N36" s="195"/>
      <c r="O36" s="21"/>
      <c r="P36" s="208" t="s">
        <v>686</v>
      </c>
      <c r="Q36" s="349"/>
      <c r="R36" s="209">
        <v>160</v>
      </c>
      <c r="S36" s="210">
        <v>30</v>
      </c>
      <c r="T36" s="209">
        <v>30</v>
      </c>
      <c r="U36" s="354">
        <v>1500</v>
      </c>
      <c r="V36" s="1262">
        <v>41650</v>
      </c>
      <c r="W36" s="1261">
        <v>88232</v>
      </c>
      <c r="X36" s="137"/>
      <c r="Y36" s="137"/>
      <c r="Z36" s="1263"/>
      <c r="AA36" s="137"/>
    </row>
    <row r="37" spans="1:27" s="135" customFormat="1" ht="12.75" customHeight="1">
      <c r="A37" s="218" t="s">
        <v>729</v>
      </c>
      <c r="B37" s="219"/>
      <c r="C37" s="216">
        <v>420</v>
      </c>
      <c r="D37" s="217">
        <v>75</v>
      </c>
      <c r="E37" s="217"/>
      <c r="F37" s="217">
        <v>25</v>
      </c>
      <c r="G37" s="230" t="s">
        <v>238</v>
      </c>
      <c r="H37" s="386">
        <v>184812</v>
      </c>
      <c r="I37" s="1259"/>
      <c r="J37" s="1259"/>
      <c r="K37" s="385">
        <v>309740</v>
      </c>
      <c r="L37" s="195"/>
      <c r="M37" s="195"/>
      <c r="N37" s="195"/>
      <c r="O37" s="21"/>
      <c r="P37" s="208" t="s">
        <v>198</v>
      </c>
      <c r="Q37" s="312"/>
      <c r="R37" s="209">
        <v>290</v>
      </c>
      <c r="S37" s="210">
        <v>30</v>
      </c>
      <c r="T37" s="209">
        <v>37</v>
      </c>
      <c r="U37" s="354">
        <v>1500</v>
      </c>
      <c r="V37" s="1262">
        <v>57432</v>
      </c>
      <c r="W37" s="1261">
        <v>118248</v>
      </c>
      <c r="X37" s="137"/>
      <c r="Y37" s="137"/>
      <c r="Z37" s="1263"/>
      <c r="AA37" s="137"/>
    </row>
    <row r="38" spans="1:27" s="135" customFormat="1" ht="12.75" customHeight="1">
      <c r="A38" s="218" t="s">
        <v>272</v>
      </c>
      <c r="B38" s="219"/>
      <c r="C38" s="216">
        <v>630</v>
      </c>
      <c r="D38" s="217">
        <v>21</v>
      </c>
      <c r="E38" s="217"/>
      <c r="F38" s="217">
        <v>125</v>
      </c>
      <c r="G38" s="230" t="s">
        <v>220</v>
      </c>
      <c r="H38" s="384" t="s">
        <v>672</v>
      </c>
      <c r="I38" s="1259"/>
      <c r="J38" s="1259"/>
      <c r="K38" s="387" t="s">
        <v>535</v>
      </c>
      <c r="L38" s="195"/>
      <c r="M38" s="195"/>
      <c r="N38" s="195"/>
      <c r="O38" s="21"/>
      <c r="P38" s="208" t="s">
        <v>294</v>
      </c>
      <c r="Q38" s="349"/>
      <c r="R38" s="209">
        <v>315</v>
      </c>
      <c r="S38" s="210">
        <v>32</v>
      </c>
      <c r="T38" s="209">
        <v>45</v>
      </c>
      <c r="U38" s="354">
        <v>1500</v>
      </c>
      <c r="V38" s="1262">
        <v>55112</v>
      </c>
      <c r="W38" s="1261">
        <v>107755</v>
      </c>
      <c r="X38" s="137"/>
      <c r="Y38" s="137"/>
      <c r="Z38" s="1263"/>
      <c r="AA38" s="137"/>
    </row>
    <row r="39" spans="1:27" s="135" customFormat="1" ht="12.75" customHeight="1">
      <c r="A39" s="218" t="s">
        <v>189</v>
      </c>
      <c r="B39" s="219"/>
      <c r="C39" s="216">
        <v>550</v>
      </c>
      <c r="D39" s="217">
        <v>100</v>
      </c>
      <c r="E39" s="217"/>
      <c r="F39" s="217">
        <v>101</v>
      </c>
      <c r="G39" s="230" t="s">
        <v>219</v>
      </c>
      <c r="H39" s="384" t="s">
        <v>672</v>
      </c>
      <c r="I39" s="1259"/>
      <c r="J39" s="1259"/>
      <c r="K39" s="387" t="s">
        <v>535</v>
      </c>
      <c r="L39" s="195"/>
      <c r="M39" s="195"/>
      <c r="N39" s="195"/>
      <c r="O39" s="21"/>
      <c r="P39" s="208" t="s">
        <v>181</v>
      </c>
      <c r="Q39" s="312"/>
      <c r="R39" s="209">
        <v>400</v>
      </c>
      <c r="S39" s="210">
        <v>50</v>
      </c>
      <c r="T39" s="209">
        <v>90</v>
      </c>
      <c r="U39" s="354">
        <v>1500</v>
      </c>
      <c r="V39" s="1262">
        <v>59042</v>
      </c>
      <c r="W39" s="1261">
        <v>155667</v>
      </c>
      <c r="X39" s="137"/>
      <c r="Y39" s="137"/>
      <c r="Z39" s="1263"/>
      <c r="AA39" s="137"/>
    </row>
    <row r="40" spans="1:27" s="135" customFormat="1" ht="12.75" customHeight="1">
      <c r="A40" s="218" t="s">
        <v>210</v>
      </c>
      <c r="B40" s="219"/>
      <c r="C40" s="216">
        <v>500</v>
      </c>
      <c r="D40" s="217"/>
      <c r="E40" s="217"/>
      <c r="F40" s="217">
        <v>82</v>
      </c>
      <c r="G40" s="230" t="s">
        <v>218</v>
      </c>
      <c r="H40" s="384" t="s">
        <v>672</v>
      </c>
      <c r="I40" s="1259">
        <v>111770</v>
      </c>
      <c r="J40" s="1259">
        <v>150336</v>
      </c>
      <c r="K40" s="387" t="s">
        <v>535</v>
      </c>
      <c r="L40" s="195"/>
      <c r="M40" s="195"/>
      <c r="N40" s="195"/>
      <c r="O40" s="21"/>
      <c r="P40" s="208" t="s">
        <v>675</v>
      </c>
      <c r="Q40" s="312"/>
      <c r="R40" s="209">
        <v>50</v>
      </c>
      <c r="S40" s="210">
        <v>35</v>
      </c>
      <c r="T40" s="209">
        <v>11</v>
      </c>
      <c r="U40" s="354">
        <v>3000</v>
      </c>
      <c r="V40" s="1262">
        <v>20670</v>
      </c>
      <c r="W40" s="1261">
        <v>44558</v>
      </c>
      <c r="X40" s="137"/>
      <c r="Y40" s="137"/>
      <c r="Z40" s="1263"/>
      <c r="AA40" s="137"/>
    </row>
    <row r="41" spans="1:27" s="135" customFormat="1" ht="12.75" customHeight="1">
      <c r="A41" s="218" t="s">
        <v>367</v>
      </c>
      <c r="B41" s="219"/>
      <c r="C41" s="216">
        <v>720</v>
      </c>
      <c r="D41" s="216"/>
      <c r="E41" s="216"/>
      <c r="F41" s="217">
        <v>90</v>
      </c>
      <c r="G41" s="230" t="s">
        <v>219</v>
      </c>
      <c r="H41" s="384">
        <v>243730</v>
      </c>
      <c r="I41" s="1259">
        <v>111770</v>
      </c>
      <c r="J41" s="1259">
        <v>115474</v>
      </c>
      <c r="K41" s="387">
        <v>836300</v>
      </c>
      <c r="L41" s="195"/>
      <c r="M41" s="195"/>
      <c r="N41" s="195"/>
      <c r="O41" s="21"/>
      <c r="P41" s="208" t="s">
        <v>676</v>
      </c>
      <c r="Q41" s="312"/>
      <c r="R41" s="209">
        <v>45</v>
      </c>
      <c r="S41" s="210">
        <v>30</v>
      </c>
      <c r="T41" s="209">
        <v>7.5</v>
      </c>
      <c r="U41" s="354">
        <v>3000</v>
      </c>
      <c r="V41" s="1262">
        <v>20670</v>
      </c>
      <c r="W41" s="1261">
        <v>40818</v>
      </c>
      <c r="X41" s="137"/>
      <c r="Y41" s="137"/>
      <c r="Z41" s="1263"/>
      <c r="AA41" s="137"/>
    </row>
    <row r="42" spans="1:27" s="135" customFormat="1" ht="12.75" customHeight="1">
      <c r="A42" s="218" t="s">
        <v>730</v>
      </c>
      <c r="B42" s="219"/>
      <c r="C42" s="216">
        <v>720</v>
      </c>
      <c r="D42" s="217" t="s">
        <v>514</v>
      </c>
      <c r="E42" s="217" t="s">
        <v>514</v>
      </c>
      <c r="F42" s="217">
        <v>80</v>
      </c>
      <c r="G42" s="230" t="s">
        <v>218</v>
      </c>
      <c r="H42" s="384">
        <v>243730</v>
      </c>
      <c r="I42" s="1259">
        <v>121257</v>
      </c>
      <c r="J42" s="1259">
        <v>293452</v>
      </c>
      <c r="K42" s="387">
        <v>625094</v>
      </c>
      <c r="L42" s="195"/>
      <c r="M42" s="195"/>
      <c r="N42" s="195"/>
      <c r="O42" s="21"/>
      <c r="P42" s="208" t="s">
        <v>677</v>
      </c>
      <c r="Q42" s="312"/>
      <c r="R42" s="209">
        <v>50</v>
      </c>
      <c r="S42" s="210">
        <v>38</v>
      </c>
      <c r="T42" s="209">
        <v>15</v>
      </c>
      <c r="U42" s="354">
        <v>3000</v>
      </c>
      <c r="V42" s="1262">
        <v>20670</v>
      </c>
      <c r="W42" s="1261">
        <v>53172</v>
      </c>
      <c r="X42" s="22"/>
      <c r="Y42" s="22"/>
      <c r="Z42" s="137"/>
      <c r="AA42" s="137"/>
    </row>
    <row r="43" spans="1:27" s="135" customFormat="1" ht="12.75" customHeight="1">
      <c r="A43" s="218" t="s">
        <v>273</v>
      </c>
      <c r="B43" s="219"/>
      <c r="C43" s="216">
        <v>800</v>
      </c>
      <c r="D43" s="209">
        <v>16</v>
      </c>
      <c r="E43" s="209">
        <v>16</v>
      </c>
      <c r="F43" s="217">
        <v>56</v>
      </c>
      <c r="G43" s="230" t="s">
        <v>221</v>
      </c>
      <c r="H43" s="386">
        <v>199030</v>
      </c>
      <c r="I43" s="1259">
        <v>121257</v>
      </c>
      <c r="J43" s="1259">
        <v>276705</v>
      </c>
      <c r="K43" s="385">
        <v>479220</v>
      </c>
      <c r="L43" s="195"/>
      <c r="M43" s="195"/>
      <c r="N43" s="195"/>
      <c r="O43" s="21"/>
      <c r="P43" s="208" t="s">
        <v>678</v>
      </c>
      <c r="Q43" s="312"/>
      <c r="R43" s="209">
        <v>100</v>
      </c>
      <c r="S43" s="210">
        <v>32</v>
      </c>
      <c r="T43" s="209">
        <v>15</v>
      </c>
      <c r="U43" s="354">
        <v>3000</v>
      </c>
      <c r="V43" s="1262">
        <v>23148</v>
      </c>
      <c r="W43" s="1261">
        <v>55566</v>
      </c>
      <c r="X43" s="22"/>
      <c r="Y43" s="22"/>
      <c r="Z43" s="137"/>
      <c r="AA43" s="137"/>
    </row>
    <row r="44" spans="1:25" s="135" customFormat="1" ht="12.75" customHeight="1">
      <c r="A44" s="218" t="s">
        <v>731</v>
      </c>
      <c r="B44" s="219"/>
      <c r="C44" s="216">
        <v>740</v>
      </c>
      <c r="D44" s="209">
        <v>40</v>
      </c>
      <c r="E44" s="209">
        <v>40</v>
      </c>
      <c r="F44" s="217">
        <v>48</v>
      </c>
      <c r="G44" s="230" t="s">
        <v>216</v>
      </c>
      <c r="H44" s="386">
        <v>199030</v>
      </c>
      <c r="I44" s="1259">
        <v>197072</v>
      </c>
      <c r="J44" s="1259"/>
      <c r="K44" s="385">
        <v>394226</v>
      </c>
      <c r="L44" s="195"/>
      <c r="M44" s="195"/>
      <c r="N44" s="195"/>
      <c r="O44" s="21"/>
      <c r="P44" s="208" t="s">
        <v>679</v>
      </c>
      <c r="Q44" s="312"/>
      <c r="R44" s="209">
        <v>90</v>
      </c>
      <c r="S44" s="210">
        <v>29</v>
      </c>
      <c r="T44" s="209">
        <v>15</v>
      </c>
      <c r="U44" s="354">
        <v>3000</v>
      </c>
      <c r="V44" s="1262">
        <v>23148</v>
      </c>
      <c r="W44" s="1261">
        <v>55566</v>
      </c>
      <c r="X44" s="22"/>
      <c r="Y44" s="22"/>
    </row>
    <row r="45" spans="1:25" s="135" customFormat="1" ht="12.75" customHeight="1">
      <c r="A45" s="218" t="s">
        <v>732</v>
      </c>
      <c r="B45" s="219"/>
      <c r="C45" s="216">
        <v>700</v>
      </c>
      <c r="D45" s="209">
        <v>4</v>
      </c>
      <c r="E45" s="209">
        <v>4</v>
      </c>
      <c r="F45" s="217">
        <v>40</v>
      </c>
      <c r="G45" s="230" t="s">
        <v>215</v>
      </c>
      <c r="H45" s="386">
        <v>199030</v>
      </c>
      <c r="I45" s="1259">
        <v>197072</v>
      </c>
      <c r="J45" s="1259"/>
      <c r="K45" s="385">
        <v>362860</v>
      </c>
      <c r="L45" s="195"/>
      <c r="M45" s="195"/>
      <c r="N45" s="195"/>
      <c r="O45" s="21"/>
      <c r="P45" s="208" t="s">
        <v>680</v>
      </c>
      <c r="Q45" s="312"/>
      <c r="R45" s="209">
        <v>80</v>
      </c>
      <c r="S45" s="210">
        <v>23</v>
      </c>
      <c r="T45" s="209">
        <v>11</v>
      </c>
      <c r="U45" s="354">
        <v>3000</v>
      </c>
      <c r="V45" s="1262">
        <v>23148</v>
      </c>
      <c r="W45" s="1261">
        <v>46952</v>
      </c>
      <c r="X45" s="108"/>
      <c r="Y45" s="108"/>
    </row>
    <row r="46" spans="1:25" s="135" customFormat="1" ht="12.75" customHeight="1" thickBot="1">
      <c r="A46" s="218" t="s">
        <v>274</v>
      </c>
      <c r="B46" s="219"/>
      <c r="C46" s="216">
        <v>1250</v>
      </c>
      <c r="D46" s="209">
        <v>4</v>
      </c>
      <c r="E46" s="209">
        <v>4</v>
      </c>
      <c r="F46" s="217">
        <v>63</v>
      </c>
      <c r="G46" s="230" t="s">
        <v>219</v>
      </c>
      <c r="H46" s="386">
        <v>213980</v>
      </c>
      <c r="I46" s="1259">
        <v>197072</v>
      </c>
      <c r="J46" s="1259"/>
      <c r="K46" s="385">
        <v>813415</v>
      </c>
      <c r="L46" s="195"/>
      <c r="M46" s="195"/>
      <c r="N46" s="195"/>
      <c r="O46" s="21"/>
      <c r="P46" s="221" t="s">
        <v>681</v>
      </c>
      <c r="Q46" s="352"/>
      <c r="R46" s="222">
        <v>100</v>
      </c>
      <c r="S46" s="223">
        <v>34</v>
      </c>
      <c r="T46" s="222">
        <v>18.5</v>
      </c>
      <c r="U46" s="355">
        <v>3000</v>
      </c>
      <c r="V46" s="1264">
        <v>23148</v>
      </c>
      <c r="W46" s="1265">
        <v>57218</v>
      </c>
      <c r="X46" s="108"/>
      <c r="Y46" s="108"/>
    </row>
    <row r="47" spans="1:25" s="135" customFormat="1" ht="12.75" customHeight="1">
      <c r="A47" s="218" t="s">
        <v>733</v>
      </c>
      <c r="B47" s="219"/>
      <c r="C47" s="216">
        <v>1100</v>
      </c>
      <c r="D47" s="209"/>
      <c r="E47" s="209"/>
      <c r="F47" s="380">
        <v>52.5</v>
      </c>
      <c r="G47" s="230" t="s">
        <v>218</v>
      </c>
      <c r="H47" s="386">
        <v>213980</v>
      </c>
      <c r="I47" s="1259"/>
      <c r="J47" s="1259"/>
      <c r="K47" s="385">
        <v>602520</v>
      </c>
      <c r="L47" s="195"/>
      <c r="M47" s="195"/>
      <c r="N47" s="195"/>
      <c r="O47" s="21"/>
      <c r="P47" s="751" t="s">
        <v>1117</v>
      </c>
      <c r="Q47" s="748"/>
      <c r="R47" s="749"/>
      <c r="S47" s="750"/>
      <c r="T47" s="749"/>
      <c r="U47" s="749"/>
      <c r="V47" s="745"/>
      <c r="W47" s="745"/>
      <c r="X47" s="108"/>
      <c r="Y47" s="108"/>
    </row>
    <row r="48" spans="1:25" s="135" customFormat="1" ht="12.75" customHeight="1">
      <c r="A48" s="218" t="s">
        <v>734</v>
      </c>
      <c r="B48" s="219"/>
      <c r="C48" s="216">
        <v>1050</v>
      </c>
      <c r="D48" s="209"/>
      <c r="E48" s="209"/>
      <c r="F48" s="217">
        <v>44</v>
      </c>
      <c r="G48" s="230" t="s">
        <v>221</v>
      </c>
      <c r="H48" s="386">
        <v>213980</v>
      </c>
      <c r="I48" s="1259"/>
      <c r="J48" s="1259"/>
      <c r="K48" s="385">
        <v>505949</v>
      </c>
      <c r="L48" s="195"/>
      <c r="M48" s="195"/>
      <c r="N48" s="195"/>
      <c r="O48" s="21"/>
      <c r="P48" s="1887" t="s">
        <v>969</v>
      </c>
      <c r="Q48" s="1887"/>
      <c r="R48" s="1887"/>
      <c r="S48" s="1887"/>
      <c r="T48" s="1887"/>
      <c r="U48" s="1887"/>
      <c r="V48" s="1887"/>
      <c r="W48" s="1887"/>
      <c r="X48" s="108"/>
      <c r="Y48" s="108"/>
    </row>
    <row r="49" spans="1:25" s="135" customFormat="1" ht="12.75" customHeight="1" thickBot="1">
      <c r="A49" s="218" t="s">
        <v>275</v>
      </c>
      <c r="B49" s="219"/>
      <c r="C49" s="216">
        <v>1250</v>
      </c>
      <c r="D49" s="209"/>
      <c r="E49" s="209"/>
      <c r="F49" s="217">
        <v>125</v>
      </c>
      <c r="G49" s="230" t="s">
        <v>739</v>
      </c>
      <c r="H49" s="386">
        <v>358530</v>
      </c>
      <c r="I49" s="1259"/>
      <c r="J49" s="1259"/>
      <c r="K49" s="387">
        <v>1176365</v>
      </c>
      <c r="L49" s="195"/>
      <c r="M49" s="195"/>
      <c r="N49" s="195"/>
      <c r="O49" s="21"/>
      <c r="P49" s="1884"/>
      <c r="Q49" s="1884"/>
      <c r="R49" s="1884"/>
      <c r="S49" s="1884"/>
      <c r="T49" s="1884"/>
      <c r="U49" s="1884"/>
      <c r="V49" s="1884"/>
      <c r="W49" s="1884"/>
      <c r="X49" s="108"/>
      <c r="Y49" s="108"/>
    </row>
    <row r="50" spans="1:25" s="135" customFormat="1" ht="12.75" customHeight="1">
      <c r="A50" s="218" t="s">
        <v>735</v>
      </c>
      <c r="B50" s="219"/>
      <c r="C50" s="216">
        <v>1150</v>
      </c>
      <c r="D50" s="209"/>
      <c r="E50" s="209"/>
      <c r="F50" s="217">
        <v>102</v>
      </c>
      <c r="G50" s="230" t="s">
        <v>740</v>
      </c>
      <c r="H50" s="386">
        <v>358530</v>
      </c>
      <c r="I50" s="1259"/>
      <c r="J50" s="1259"/>
      <c r="K50" s="387">
        <v>1144070</v>
      </c>
      <c r="L50" s="195"/>
      <c r="M50" s="195"/>
      <c r="N50" s="195"/>
      <c r="O50" s="21"/>
      <c r="P50" s="224" t="s">
        <v>1100</v>
      </c>
      <c r="Q50" s="225"/>
      <c r="R50" s="226">
        <v>12.5</v>
      </c>
      <c r="S50" s="227">
        <v>20</v>
      </c>
      <c r="T50" s="226">
        <v>2.2</v>
      </c>
      <c r="U50" s="226">
        <v>3000</v>
      </c>
      <c r="V50" s="228" t="s">
        <v>525</v>
      </c>
      <c r="W50" s="1266">
        <v>15694</v>
      </c>
      <c r="X50" s="108"/>
      <c r="Y50" s="108"/>
    </row>
    <row r="51" spans="1:25" s="135" customFormat="1" ht="12.75" customHeight="1">
      <c r="A51" s="218" t="s">
        <v>736</v>
      </c>
      <c r="B51" s="219"/>
      <c r="C51" s="216">
        <v>1030</v>
      </c>
      <c r="D51" s="209"/>
      <c r="E51" s="209"/>
      <c r="F51" s="217">
        <v>87</v>
      </c>
      <c r="G51" s="230" t="s">
        <v>220</v>
      </c>
      <c r="H51" s="386">
        <v>358530</v>
      </c>
      <c r="I51" s="1259"/>
      <c r="J51" s="1259"/>
      <c r="K51" s="387">
        <v>984976</v>
      </c>
      <c r="L51" s="195"/>
      <c r="M51" s="195"/>
      <c r="N51" s="195"/>
      <c r="O51" s="21"/>
      <c r="P51" s="231" t="s">
        <v>595</v>
      </c>
      <c r="Q51" s="229"/>
      <c r="R51" s="232">
        <v>12.5</v>
      </c>
      <c r="S51" s="233">
        <v>20</v>
      </c>
      <c r="T51" s="232">
        <v>2.2</v>
      </c>
      <c r="U51" s="232">
        <v>3000</v>
      </c>
      <c r="V51" s="228" t="s">
        <v>525</v>
      </c>
      <c r="W51" s="1261">
        <v>17296</v>
      </c>
      <c r="X51" s="108"/>
      <c r="Y51" s="108"/>
    </row>
    <row r="52" spans="1:25" s="135" customFormat="1" ht="12.75" customHeight="1">
      <c r="A52" s="218" t="s">
        <v>211</v>
      </c>
      <c r="B52" s="219"/>
      <c r="C52" s="216">
        <v>1600</v>
      </c>
      <c r="D52" s="209"/>
      <c r="E52" s="209"/>
      <c r="F52" s="217">
        <v>90</v>
      </c>
      <c r="G52" s="230" t="s">
        <v>739</v>
      </c>
      <c r="H52" s="384" t="s">
        <v>672</v>
      </c>
      <c r="I52" s="1259"/>
      <c r="J52" s="1259"/>
      <c r="K52" s="387">
        <v>134794</v>
      </c>
      <c r="L52" s="195"/>
      <c r="M52" s="195"/>
      <c r="N52" s="195"/>
      <c r="O52" s="21"/>
      <c r="P52" s="231" t="s">
        <v>1101</v>
      </c>
      <c r="Q52" s="229"/>
      <c r="R52" s="232">
        <v>12.5</v>
      </c>
      <c r="S52" s="233">
        <v>18</v>
      </c>
      <c r="T52" s="232">
        <v>1.5</v>
      </c>
      <c r="U52" s="232">
        <v>3000</v>
      </c>
      <c r="V52" s="228" t="s">
        <v>525</v>
      </c>
      <c r="W52" s="1261">
        <v>15593</v>
      </c>
      <c r="X52" s="108"/>
      <c r="Y52" s="108"/>
    </row>
    <row r="53" spans="1:25" s="135" customFormat="1" ht="12.75" customHeight="1">
      <c r="A53" s="218" t="s">
        <v>737</v>
      </c>
      <c r="B53" s="219"/>
      <c r="C53" s="216">
        <v>1450</v>
      </c>
      <c r="D53" s="209">
        <v>25</v>
      </c>
      <c r="E53" s="209">
        <v>25</v>
      </c>
      <c r="F53" s="217">
        <v>75</v>
      </c>
      <c r="G53" s="230" t="s">
        <v>220</v>
      </c>
      <c r="H53" s="384" t="s">
        <v>256</v>
      </c>
      <c r="I53" s="1259"/>
      <c r="J53" s="1259"/>
      <c r="K53" s="387">
        <v>1080792</v>
      </c>
      <c r="L53" s="195"/>
      <c r="M53" s="195"/>
      <c r="N53" s="195"/>
      <c r="O53" s="21"/>
      <c r="P53" s="231" t="s">
        <v>1102</v>
      </c>
      <c r="Q53" s="229"/>
      <c r="R53" s="232">
        <v>25</v>
      </c>
      <c r="S53" s="233">
        <v>20</v>
      </c>
      <c r="T53" s="232">
        <v>4</v>
      </c>
      <c r="U53" s="232">
        <v>3000</v>
      </c>
      <c r="V53" s="228" t="s">
        <v>525</v>
      </c>
      <c r="W53" s="1261">
        <v>19316</v>
      </c>
      <c r="X53" s="108"/>
      <c r="Y53" s="108"/>
    </row>
    <row r="54" spans="1:25" s="135" customFormat="1" ht="12.75" customHeight="1">
      <c r="A54" s="218" t="s">
        <v>212</v>
      </c>
      <c r="B54" s="219"/>
      <c r="C54" s="216">
        <v>1250</v>
      </c>
      <c r="D54" s="209">
        <v>2.5</v>
      </c>
      <c r="E54" s="209">
        <v>2.5</v>
      </c>
      <c r="F54" s="217">
        <v>13</v>
      </c>
      <c r="G54" s="230" t="s">
        <v>193</v>
      </c>
      <c r="H54" s="386">
        <v>602414</v>
      </c>
      <c r="I54" s="1259"/>
      <c r="J54" s="1259"/>
      <c r="K54" s="387">
        <v>785568</v>
      </c>
      <c r="L54" s="195"/>
      <c r="M54" s="195"/>
      <c r="N54" s="195"/>
      <c r="O54" s="21"/>
      <c r="P54" s="231" t="s">
        <v>596</v>
      </c>
      <c r="Q54" s="229"/>
      <c r="R54" s="232">
        <v>25</v>
      </c>
      <c r="S54" s="233">
        <v>20</v>
      </c>
      <c r="T54" s="232">
        <v>4</v>
      </c>
      <c r="U54" s="232">
        <v>3000</v>
      </c>
      <c r="V54" s="228" t="s">
        <v>525</v>
      </c>
      <c r="W54" s="1261">
        <v>21030</v>
      </c>
      <c r="X54" s="108"/>
      <c r="Y54" s="108"/>
    </row>
    <row r="55" spans="1:25" s="135" customFormat="1" ht="12.75" customHeight="1" thickBot="1">
      <c r="A55" s="245" t="s">
        <v>738</v>
      </c>
      <c r="B55" s="744"/>
      <c r="C55" s="246">
        <v>1250</v>
      </c>
      <c r="D55" s="222">
        <v>2.5</v>
      </c>
      <c r="E55" s="222">
        <v>2.5</v>
      </c>
      <c r="F55" s="247">
        <v>10</v>
      </c>
      <c r="G55" s="295" t="s">
        <v>192</v>
      </c>
      <c r="H55" s="388">
        <v>602414</v>
      </c>
      <c r="I55" s="1267">
        <v>324146</v>
      </c>
      <c r="J55" s="1267"/>
      <c r="K55" s="389">
        <v>756580</v>
      </c>
      <c r="L55" s="195"/>
      <c r="M55" s="195"/>
      <c r="N55" s="195"/>
      <c r="O55" s="21"/>
      <c r="P55" s="231" t="s">
        <v>1103</v>
      </c>
      <c r="Q55" s="229"/>
      <c r="R55" s="232">
        <v>25</v>
      </c>
      <c r="S55" s="233">
        <v>32</v>
      </c>
      <c r="T55" s="232">
        <v>5.5</v>
      </c>
      <c r="U55" s="232">
        <v>3000</v>
      </c>
      <c r="V55" s="228" t="s">
        <v>525</v>
      </c>
      <c r="W55" s="1261">
        <v>20868</v>
      </c>
      <c r="X55" s="108"/>
      <c r="Y55" s="108"/>
    </row>
    <row r="56" spans="1:25" s="135" customFormat="1" ht="12.75" customHeight="1">
      <c r="A56" s="1887" t="s">
        <v>165</v>
      </c>
      <c r="B56" s="1887"/>
      <c r="C56" s="1887"/>
      <c r="D56" s="1887"/>
      <c r="E56" s="1887"/>
      <c r="F56" s="1887"/>
      <c r="G56" s="1887"/>
      <c r="H56" s="1887"/>
      <c r="I56" s="1887"/>
      <c r="J56" s="1887"/>
      <c r="K56" s="1887"/>
      <c r="L56" s="195"/>
      <c r="M56" s="195"/>
      <c r="N56" s="195"/>
      <c r="O56" s="21"/>
      <c r="P56" s="231" t="s">
        <v>597</v>
      </c>
      <c r="Q56" s="229"/>
      <c r="R56" s="232">
        <v>25</v>
      </c>
      <c r="S56" s="233">
        <v>32</v>
      </c>
      <c r="T56" s="232">
        <v>5.5</v>
      </c>
      <c r="U56" s="232">
        <v>3000</v>
      </c>
      <c r="V56" s="228" t="s">
        <v>525</v>
      </c>
      <c r="W56" s="1261">
        <v>22544</v>
      </c>
      <c r="X56" s="108"/>
      <c r="Y56" s="108"/>
    </row>
    <row r="57" spans="1:25" s="135" customFormat="1" ht="12.75" customHeight="1" thickBot="1">
      <c r="A57" s="1887"/>
      <c r="B57" s="1887"/>
      <c r="C57" s="1887"/>
      <c r="D57" s="1887"/>
      <c r="E57" s="1887"/>
      <c r="F57" s="1887"/>
      <c r="G57" s="1887"/>
      <c r="H57" s="1887"/>
      <c r="I57" s="1887"/>
      <c r="J57" s="1887"/>
      <c r="K57" s="1887"/>
      <c r="L57" s="313"/>
      <c r="M57" s="313"/>
      <c r="N57" s="313"/>
      <c r="O57" s="200"/>
      <c r="P57" s="231" t="s">
        <v>1104</v>
      </c>
      <c r="Q57" s="234"/>
      <c r="R57" s="232">
        <v>50</v>
      </c>
      <c r="S57" s="233">
        <v>32</v>
      </c>
      <c r="T57" s="232">
        <v>7.5</v>
      </c>
      <c r="U57" s="232">
        <v>3000</v>
      </c>
      <c r="V57" s="228" t="s">
        <v>525</v>
      </c>
      <c r="W57" s="1261">
        <v>24502</v>
      </c>
      <c r="X57" s="108"/>
      <c r="Y57" s="108"/>
    </row>
    <row r="58" spans="1:25" s="135" customFormat="1" ht="12.75" customHeight="1" thickBot="1">
      <c r="A58" s="317" t="s">
        <v>81</v>
      </c>
      <c r="B58" s="318" t="s">
        <v>669</v>
      </c>
      <c r="C58" s="742" t="s">
        <v>526</v>
      </c>
      <c r="D58" s="741">
        <v>10</v>
      </c>
      <c r="E58" s="346">
        <v>10</v>
      </c>
      <c r="F58" s="320" t="s">
        <v>514</v>
      </c>
      <c r="G58" s="317" t="s">
        <v>84</v>
      </c>
      <c r="H58" s="321" t="s">
        <v>324</v>
      </c>
      <c r="I58" s="322" t="s">
        <v>87</v>
      </c>
      <c r="J58" s="21"/>
      <c r="K58" s="323" t="s">
        <v>87</v>
      </c>
      <c r="L58" s="313"/>
      <c r="M58" s="313"/>
      <c r="N58" s="313"/>
      <c r="O58" s="200"/>
      <c r="P58" s="231" t="s">
        <v>687</v>
      </c>
      <c r="Q58" s="234"/>
      <c r="R58" s="232">
        <v>50</v>
      </c>
      <c r="S58" s="233">
        <v>32</v>
      </c>
      <c r="T58" s="232">
        <v>7.5</v>
      </c>
      <c r="U58" s="232">
        <v>3000</v>
      </c>
      <c r="V58" s="228" t="s">
        <v>525</v>
      </c>
      <c r="W58" s="1261">
        <v>26585</v>
      </c>
      <c r="X58" s="108"/>
      <c r="Y58" s="108"/>
    </row>
    <row r="59" spans="1:25" s="135" customFormat="1" ht="12.75" customHeight="1">
      <c r="A59" s="1268" t="s">
        <v>1111</v>
      </c>
      <c r="B59" s="1269"/>
      <c r="C59" s="1270">
        <v>0.25</v>
      </c>
      <c r="D59" s="1270">
        <v>25</v>
      </c>
      <c r="E59" s="1270" t="s">
        <v>1112</v>
      </c>
      <c r="F59" s="1271">
        <v>25</v>
      </c>
      <c r="G59" s="1271" t="s">
        <v>1113</v>
      </c>
      <c r="H59" s="381">
        <v>37606</v>
      </c>
      <c r="I59" s="381"/>
      <c r="J59" s="1272"/>
      <c r="K59" s="1273">
        <v>55264</v>
      </c>
      <c r="L59" s="313"/>
      <c r="M59" s="313"/>
      <c r="N59" s="313"/>
      <c r="O59" s="200"/>
      <c r="P59" s="231" t="s">
        <v>1105</v>
      </c>
      <c r="Q59" s="229"/>
      <c r="R59" s="232">
        <v>50</v>
      </c>
      <c r="S59" s="233">
        <v>50</v>
      </c>
      <c r="T59" s="232">
        <v>15</v>
      </c>
      <c r="U59" s="232">
        <v>3000</v>
      </c>
      <c r="V59" s="228" t="s">
        <v>525</v>
      </c>
      <c r="W59" s="1261">
        <v>36995</v>
      </c>
      <c r="X59" s="108"/>
      <c r="Y59" s="108"/>
    </row>
    <row r="60" spans="1:25" s="135" customFormat="1" ht="12.75" customHeight="1">
      <c r="A60" s="1274" t="s">
        <v>1118</v>
      </c>
      <c r="B60" s="1275"/>
      <c r="C60" s="1276">
        <v>0.63</v>
      </c>
      <c r="D60" s="1276">
        <v>25</v>
      </c>
      <c r="E60" s="1276" t="s">
        <v>1112</v>
      </c>
      <c r="F60" s="1277">
        <v>25</v>
      </c>
      <c r="G60" s="1277" t="s">
        <v>64</v>
      </c>
      <c r="H60" s="384">
        <v>40556</v>
      </c>
      <c r="I60" s="384"/>
      <c r="J60" s="1278"/>
      <c r="K60" s="387">
        <v>58632</v>
      </c>
      <c r="L60" s="313"/>
      <c r="M60" s="313"/>
      <c r="N60" s="313"/>
      <c r="O60" s="200"/>
      <c r="P60" s="231" t="s">
        <v>688</v>
      </c>
      <c r="Q60" s="229"/>
      <c r="R60" s="232">
        <v>50</v>
      </c>
      <c r="S60" s="233">
        <v>50</v>
      </c>
      <c r="T60" s="232">
        <v>15</v>
      </c>
      <c r="U60" s="232">
        <v>3000</v>
      </c>
      <c r="V60" s="228" t="s">
        <v>525</v>
      </c>
      <c r="W60" s="1261">
        <v>40235</v>
      </c>
      <c r="X60" s="108"/>
      <c r="Y60" s="108"/>
    </row>
    <row r="61" spans="1:25" s="135" customFormat="1" ht="12.75" customHeight="1">
      <c r="A61" s="1274" t="s">
        <v>124</v>
      </c>
      <c r="B61" s="1277"/>
      <c r="C61" s="1277">
        <v>1.6</v>
      </c>
      <c r="D61" s="1277">
        <v>10</v>
      </c>
      <c r="E61" s="1277">
        <v>10</v>
      </c>
      <c r="F61" s="1277">
        <v>16</v>
      </c>
      <c r="G61" s="1277" t="s">
        <v>168</v>
      </c>
      <c r="H61" s="384">
        <v>30456</v>
      </c>
      <c r="I61" s="384">
        <v>40096</v>
      </c>
      <c r="J61" s="1278"/>
      <c r="K61" s="387">
        <v>39290</v>
      </c>
      <c r="L61" s="313"/>
      <c r="M61" s="313"/>
      <c r="N61" s="313"/>
      <c r="O61" s="200"/>
      <c r="P61" s="231" t="s">
        <v>1106</v>
      </c>
      <c r="Q61" s="229"/>
      <c r="R61" s="232">
        <v>100</v>
      </c>
      <c r="S61" s="233">
        <v>32</v>
      </c>
      <c r="T61" s="232">
        <v>15</v>
      </c>
      <c r="U61" s="232">
        <v>3000</v>
      </c>
      <c r="V61" s="228" t="s">
        <v>525</v>
      </c>
      <c r="W61" s="1261">
        <v>42180</v>
      </c>
      <c r="X61" s="108"/>
      <c r="Y61" s="108"/>
    </row>
    <row r="62" spans="1:25" s="135" customFormat="1" ht="12.75" customHeight="1">
      <c r="A62" s="1274" t="s">
        <v>124</v>
      </c>
      <c r="B62" s="1277"/>
      <c r="C62" s="1277">
        <v>1.6</v>
      </c>
      <c r="D62" s="1277">
        <v>4</v>
      </c>
      <c r="E62" s="1277">
        <v>4</v>
      </c>
      <c r="F62" s="1277">
        <v>40</v>
      </c>
      <c r="G62" s="1277" t="s">
        <v>1110</v>
      </c>
      <c r="H62" s="384">
        <v>30456</v>
      </c>
      <c r="I62" s="384" t="s">
        <v>365</v>
      </c>
      <c r="J62" s="1278"/>
      <c r="K62" s="387">
        <v>41043</v>
      </c>
      <c r="L62" s="313"/>
      <c r="M62" s="313"/>
      <c r="N62" s="313"/>
      <c r="O62" s="200"/>
      <c r="P62" s="231" t="s">
        <v>689</v>
      </c>
      <c r="Q62" s="229"/>
      <c r="R62" s="232">
        <v>100</v>
      </c>
      <c r="S62" s="233">
        <v>32</v>
      </c>
      <c r="T62" s="232">
        <v>15</v>
      </c>
      <c r="U62" s="232">
        <v>3000</v>
      </c>
      <c r="V62" s="228" t="s">
        <v>525</v>
      </c>
      <c r="W62" s="1261">
        <v>45420</v>
      </c>
      <c r="X62" s="108"/>
      <c r="Y62" s="108"/>
    </row>
    <row r="63" spans="1:25" s="135" customFormat="1" ht="12.75" customHeight="1">
      <c r="A63" s="1274" t="s">
        <v>125</v>
      </c>
      <c r="B63" s="1277"/>
      <c r="C63" s="1277">
        <v>4</v>
      </c>
      <c r="D63" s="1277">
        <v>2.5</v>
      </c>
      <c r="E63" s="1277">
        <v>2.5</v>
      </c>
      <c r="F63" s="1277">
        <v>4</v>
      </c>
      <c r="G63" s="1277" t="s">
        <v>168</v>
      </c>
      <c r="H63" s="384">
        <v>30892</v>
      </c>
      <c r="I63" s="384">
        <v>38960</v>
      </c>
      <c r="J63" s="1278"/>
      <c r="K63" s="387">
        <v>39195</v>
      </c>
      <c r="L63" s="313"/>
      <c r="M63" s="313"/>
      <c r="N63" s="313"/>
      <c r="O63" s="200"/>
      <c r="P63" s="231" t="s">
        <v>1107</v>
      </c>
      <c r="Q63" s="229"/>
      <c r="R63" s="232">
        <v>100</v>
      </c>
      <c r="S63" s="233">
        <v>50</v>
      </c>
      <c r="T63" s="232">
        <v>30</v>
      </c>
      <c r="U63" s="232">
        <v>3000</v>
      </c>
      <c r="V63" s="228" t="s">
        <v>525</v>
      </c>
      <c r="W63" s="1261">
        <v>55300</v>
      </c>
      <c r="X63" s="108"/>
      <c r="Y63" s="108"/>
    </row>
    <row r="64" spans="1:25" s="135" customFormat="1" ht="12.75" customHeight="1">
      <c r="A64" s="1274" t="s">
        <v>125</v>
      </c>
      <c r="B64" s="1277"/>
      <c r="C64" s="1277">
        <v>4</v>
      </c>
      <c r="D64" s="1277">
        <v>6.3</v>
      </c>
      <c r="E64" s="1277">
        <v>6.3</v>
      </c>
      <c r="F64" s="1277">
        <v>4</v>
      </c>
      <c r="G64" s="1277" t="s">
        <v>169</v>
      </c>
      <c r="H64" s="384">
        <v>30892</v>
      </c>
      <c r="I64" s="384">
        <v>40712</v>
      </c>
      <c r="J64" s="1278"/>
      <c r="K64" s="387">
        <v>41043</v>
      </c>
      <c r="L64" s="313"/>
      <c r="M64" s="313"/>
      <c r="N64" s="313"/>
      <c r="O64" s="200"/>
      <c r="P64" s="231" t="s">
        <v>690</v>
      </c>
      <c r="Q64" s="229"/>
      <c r="R64" s="232">
        <v>100</v>
      </c>
      <c r="S64" s="233">
        <v>50</v>
      </c>
      <c r="T64" s="232">
        <v>30</v>
      </c>
      <c r="U64" s="232">
        <v>3000</v>
      </c>
      <c r="V64" s="228" t="s">
        <v>525</v>
      </c>
      <c r="W64" s="1261">
        <v>59390</v>
      </c>
      <c r="X64" s="108"/>
      <c r="Y64" s="108"/>
    </row>
    <row r="65" spans="1:25" s="135" customFormat="1" ht="12.75" customHeight="1">
      <c r="A65" s="1279" t="s">
        <v>670</v>
      </c>
      <c r="B65" s="1277"/>
      <c r="C65" s="1277">
        <v>4</v>
      </c>
      <c r="D65" s="1277">
        <v>4</v>
      </c>
      <c r="E65" s="1277">
        <v>4</v>
      </c>
      <c r="F65" s="1277">
        <v>25</v>
      </c>
      <c r="G65" s="1277" t="s">
        <v>170</v>
      </c>
      <c r="H65" s="384">
        <v>40898</v>
      </c>
      <c r="I65" s="384">
        <v>57980</v>
      </c>
      <c r="J65" s="1278"/>
      <c r="K65" s="387">
        <v>47853</v>
      </c>
      <c r="L65" s="313"/>
      <c r="M65" s="313"/>
      <c r="N65" s="313"/>
      <c r="O65" s="200"/>
      <c r="P65" s="231" t="s">
        <v>1108</v>
      </c>
      <c r="Q65" s="229"/>
      <c r="R65" s="232">
        <v>100</v>
      </c>
      <c r="S65" s="233">
        <v>80</v>
      </c>
      <c r="T65" s="232">
        <v>45</v>
      </c>
      <c r="U65" s="232">
        <v>3000</v>
      </c>
      <c r="V65" s="228" t="s">
        <v>525</v>
      </c>
      <c r="W65" s="1261">
        <v>114804</v>
      </c>
      <c r="X65" s="108"/>
      <c r="Y65" s="108"/>
    </row>
    <row r="66" spans="1:25" s="135" customFormat="1" ht="12.75" customHeight="1" thickBot="1">
      <c r="A66" s="1274" t="s">
        <v>126</v>
      </c>
      <c r="B66" s="1277"/>
      <c r="C66" s="1277">
        <v>6.3</v>
      </c>
      <c r="D66" s="1277">
        <v>4</v>
      </c>
      <c r="E66" s="1277">
        <v>4</v>
      </c>
      <c r="F66" s="1277">
        <v>2.5</v>
      </c>
      <c r="G66" s="1277" t="s">
        <v>168</v>
      </c>
      <c r="H66" s="384">
        <v>31482</v>
      </c>
      <c r="I66" s="384">
        <v>40258</v>
      </c>
      <c r="J66" s="1278"/>
      <c r="K66" s="387">
        <v>56795</v>
      </c>
      <c r="L66" s="313"/>
      <c r="M66" s="313"/>
      <c r="N66" s="313"/>
      <c r="O66" s="200"/>
      <c r="P66" s="235" t="s">
        <v>1109</v>
      </c>
      <c r="Q66" s="234"/>
      <c r="R66" s="236">
        <v>200</v>
      </c>
      <c r="S66" s="237">
        <v>20</v>
      </c>
      <c r="T66" s="236">
        <v>18.5</v>
      </c>
      <c r="U66" s="236">
        <v>3000</v>
      </c>
      <c r="V66" s="228" t="s">
        <v>525</v>
      </c>
      <c r="W66" s="1265">
        <v>74695</v>
      </c>
      <c r="X66" s="108"/>
      <c r="Y66" s="108"/>
    </row>
    <row r="67" spans="1:25" s="135" customFormat="1" ht="12.75" customHeight="1" thickBot="1">
      <c r="A67" s="1274" t="s">
        <v>126</v>
      </c>
      <c r="B67" s="1275"/>
      <c r="C67" s="1277">
        <v>6.3</v>
      </c>
      <c r="D67" s="1277">
        <v>6</v>
      </c>
      <c r="E67" s="1277">
        <v>6</v>
      </c>
      <c r="F67" s="1277">
        <v>2.5</v>
      </c>
      <c r="G67" s="1277" t="s">
        <v>169</v>
      </c>
      <c r="H67" s="384">
        <v>31482</v>
      </c>
      <c r="I67" s="384">
        <v>42136</v>
      </c>
      <c r="J67" s="1278"/>
      <c r="K67" s="387">
        <v>61210</v>
      </c>
      <c r="L67" s="313"/>
      <c r="M67" s="313"/>
      <c r="N67" s="313"/>
      <c r="O67" s="200"/>
      <c r="P67" s="1888" t="s">
        <v>66</v>
      </c>
      <c r="Q67" s="1888"/>
      <c r="R67" s="1888"/>
      <c r="S67" s="1888"/>
      <c r="T67" s="1888"/>
      <c r="U67" s="1888"/>
      <c r="V67" s="1888"/>
      <c r="W67" s="1888"/>
      <c r="X67" s="108"/>
      <c r="Y67" s="108"/>
    </row>
    <row r="68" spans="1:25" s="135" customFormat="1" ht="12.75" customHeight="1">
      <c r="A68" s="1279" t="s">
        <v>671</v>
      </c>
      <c r="B68" s="1280"/>
      <c r="C68" s="1277">
        <v>6.3</v>
      </c>
      <c r="D68" s="1277">
        <v>2.5</v>
      </c>
      <c r="E68" s="1277">
        <v>2.5</v>
      </c>
      <c r="F68" s="1277">
        <v>10</v>
      </c>
      <c r="G68" s="1277" t="s">
        <v>175</v>
      </c>
      <c r="H68" s="384">
        <v>42480</v>
      </c>
      <c r="I68" s="384">
        <v>56500</v>
      </c>
      <c r="J68" s="1278"/>
      <c r="K68" s="387">
        <v>63164</v>
      </c>
      <c r="L68" s="313"/>
      <c r="M68" s="313"/>
      <c r="N68" s="313"/>
      <c r="O68" s="200"/>
      <c r="P68" s="238" t="s">
        <v>375</v>
      </c>
      <c r="Q68" s="225"/>
      <c r="R68" s="239">
        <v>3.6</v>
      </c>
      <c r="S68" s="239">
        <v>16</v>
      </c>
      <c r="T68" s="239">
        <v>1.5</v>
      </c>
      <c r="U68" s="239">
        <v>1500</v>
      </c>
      <c r="V68" s="240">
        <v>20768</v>
      </c>
      <c r="W68" s="240">
        <v>30664</v>
      </c>
      <c r="X68" s="108"/>
      <c r="Y68" s="108"/>
    </row>
    <row r="69" spans="1:25" s="135" customFormat="1" ht="12.75" customHeight="1">
      <c r="A69" s="1279" t="s">
        <v>671</v>
      </c>
      <c r="B69" s="1275"/>
      <c r="C69" s="1277">
        <v>6.3</v>
      </c>
      <c r="D69" s="1277">
        <v>6</v>
      </c>
      <c r="E69" s="1277">
        <v>6</v>
      </c>
      <c r="F69" s="1277">
        <v>10</v>
      </c>
      <c r="G69" s="1277" t="s">
        <v>170</v>
      </c>
      <c r="H69" s="384">
        <v>42480</v>
      </c>
      <c r="I69" s="384">
        <v>60400</v>
      </c>
      <c r="J69" s="1278"/>
      <c r="K69" s="387">
        <v>57580</v>
      </c>
      <c r="L69" s="313"/>
      <c r="M69" s="313"/>
      <c r="N69" s="313"/>
      <c r="O69" s="200"/>
      <c r="P69" s="241" t="s">
        <v>376</v>
      </c>
      <c r="Q69" s="229"/>
      <c r="R69" s="232">
        <v>3.6</v>
      </c>
      <c r="S69" s="232">
        <v>16</v>
      </c>
      <c r="T69" s="232">
        <v>1.5</v>
      </c>
      <c r="U69" s="232">
        <v>1500</v>
      </c>
      <c r="V69" s="242">
        <v>23092</v>
      </c>
      <c r="W69" s="242">
        <v>33012</v>
      </c>
      <c r="X69" s="108"/>
      <c r="Y69" s="108"/>
    </row>
    <row r="70" spans="1:25" s="135" customFormat="1" ht="12.75" customHeight="1">
      <c r="A70" s="1274" t="s">
        <v>126</v>
      </c>
      <c r="B70" s="1278"/>
      <c r="C70" s="1277">
        <v>6.3</v>
      </c>
      <c r="D70" s="1277"/>
      <c r="E70" s="1277"/>
      <c r="F70" s="1277">
        <v>25</v>
      </c>
      <c r="G70" s="1277" t="s">
        <v>298</v>
      </c>
      <c r="H70" s="384">
        <v>42480</v>
      </c>
      <c r="I70" s="384">
        <v>63260</v>
      </c>
      <c r="J70" s="1278"/>
      <c r="K70" s="387">
        <v>83957</v>
      </c>
      <c r="L70" s="313"/>
      <c r="M70" s="313"/>
      <c r="N70" s="313"/>
      <c r="O70" s="200"/>
      <c r="P70" s="241" t="s">
        <v>377</v>
      </c>
      <c r="Q70" s="229"/>
      <c r="R70" s="232">
        <v>7.2</v>
      </c>
      <c r="S70" s="232">
        <v>26</v>
      </c>
      <c r="T70" s="232">
        <v>4</v>
      </c>
      <c r="U70" s="232">
        <v>1500</v>
      </c>
      <c r="V70" s="242">
        <v>22880</v>
      </c>
      <c r="W70" s="242">
        <v>37230</v>
      </c>
      <c r="X70" s="108"/>
      <c r="Y70" s="108"/>
    </row>
    <row r="71" spans="1:25" s="135" customFormat="1" ht="12.75" customHeight="1">
      <c r="A71" s="1274" t="s">
        <v>529</v>
      </c>
      <c r="B71" s="1278"/>
      <c r="C71" s="1277">
        <v>6.3</v>
      </c>
      <c r="D71" s="1277"/>
      <c r="E71" s="1277"/>
      <c r="F71" s="1277">
        <v>10</v>
      </c>
      <c r="G71" s="1277" t="s">
        <v>175</v>
      </c>
      <c r="H71" s="384" t="s">
        <v>533</v>
      </c>
      <c r="I71" s="384">
        <v>57580</v>
      </c>
      <c r="J71" s="1278"/>
      <c r="K71" s="387">
        <v>59542</v>
      </c>
      <c r="L71" s="313"/>
      <c r="M71" s="313"/>
      <c r="N71" s="313"/>
      <c r="O71" s="200"/>
      <c r="P71" s="241" t="s">
        <v>378</v>
      </c>
      <c r="Q71" s="229"/>
      <c r="R71" s="232">
        <v>7.2</v>
      </c>
      <c r="S71" s="232">
        <v>26</v>
      </c>
      <c r="T71" s="232">
        <v>4</v>
      </c>
      <c r="U71" s="232">
        <v>1500</v>
      </c>
      <c r="V71" s="242">
        <v>25216</v>
      </c>
      <c r="W71" s="242">
        <v>39674</v>
      </c>
      <c r="X71" s="108"/>
      <c r="Y71" s="108"/>
    </row>
    <row r="72" spans="1:25" s="135" customFormat="1" ht="12.75" customHeight="1" thickBot="1">
      <c r="A72" s="1274" t="s">
        <v>530</v>
      </c>
      <c r="B72" s="1277"/>
      <c r="C72" s="1277">
        <v>10</v>
      </c>
      <c r="D72" s="1277"/>
      <c r="E72" s="1277"/>
      <c r="F72" s="1277">
        <v>10</v>
      </c>
      <c r="G72" s="1277" t="s">
        <v>348</v>
      </c>
      <c r="H72" s="384" t="s">
        <v>534</v>
      </c>
      <c r="I72" s="384">
        <v>83957</v>
      </c>
      <c r="J72" s="1278"/>
      <c r="K72" s="387">
        <v>92087</v>
      </c>
      <c r="L72" s="313"/>
      <c r="M72" s="313"/>
      <c r="N72" s="313"/>
      <c r="O72" s="200"/>
      <c r="P72" s="241" t="s">
        <v>379</v>
      </c>
      <c r="Q72" s="234"/>
      <c r="R72" s="232">
        <v>14.4</v>
      </c>
      <c r="S72" s="232">
        <v>28</v>
      </c>
      <c r="T72" s="232">
        <v>7.5</v>
      </c>
      <c r="U72" s="232">
        <v>1500</v>
      </c>
      <c r="V72" s="242">
        <v>24496</v>
      </c>
      <c r="W72" s="242">
        <v>45672</v>
      </c>
      <c r="X72" s="108"/>
      <c r="Y72" s="108"/>
    </row>
    <row r="73" spans="1:25" s="135" customFormat="1" ht="13.5" customHeight="1" thickBot="1">
      <c r="A73" s="1274" t="s">
        <v>345</v>
      </c>
      <c r="B73" s="1277"/>
      <c r="C73" s="1277">
        <v>18</v>
      </c>
      <c r="D73" s="1277"/>
      <c r="E73" s="1277"/>
      <c r="F73" s="1277">
        <v>4</v>
      </c>
      <c r="G73" s="1277" t="s">
        <v>253</v>
      </c>
      <c r="H73" s="384" t="s">
        <v>534</v>
      </c>
      <c r="I73" s="384">
        <v>102860</v>
      </c>
      <c r="J73" s="1278"/>
      <c r="K73" s="387">
        <v>103674</v>
      </c>
      <c r="L73" s="313"/>
      <c r="M73" s="313"/>
      <c r="N73" s="313"/>
      <c r="O73" s="200"/>
      <c r="P73" s="241" t="s">
        <v>380</v>
      </c>
      <c r="Q73" s="229"/>
      <c r="R73" s="232">
        <v>14.4</v>
      </c>
      <c r="S73" s="232">
        <v>28</v>
      </c>
      <c r="T73" s="232">
        <v>7.5</v>
      </c>
      <c r="U73" s="232">
        <v>1500</v>
      </c>
      <c r="V73" s="242">
        <v>26526</v>
      </c>
      <c r="W73" s="242">
        <v>47678</v>
      </c>
      <c r="X73" s="148" t="s">
        <v>87</v>
      </c>
      <c r="Y73" s="108"/>
    </row>
    <row r="74" spans="1:25" s="135" customFormat="1" ht="13.5" customHeight="1" thickBot="1">
      <c r="A74" s="1274" t="s">
        <v>531</v>
      </c>
      <c r="B74" s="1281"/>
      <c r="C74" s="1277">
        <v>30</v>
      </c>
      <c r="D74" s="384"/>
      <c r="E74" s="384"/>
      <c r="F74" s="1277">
        <v>6.3</v>
      </c>
      <c r="G74" s="1277" t="s">
        <v>536</v>
      </c>
      <c r="H74" s="1280">
        <v>39120</v>
      </c>
      <c r="I74" s="384" t="s">
        <v>535</v>
      </c>
      <c r="J74" s="1278"/>
      <c r="K74" s="387" t="s">
        <v>535</v>
      </c>
      <c r="L74" s="115"/>
      <c r="M74" s="115"/>
      <c r="N74" s="115"/>
      <c r="O74" s="108"/>
      <c r="P74" s="241" t="s">
        <v>1114</v>
      </c>
      <c r="Q74" s="234"/>
      <c r="R74" s="232">
        <v>18</v>
      </c>
      <c r="S74" s="232">
        <v>24</v>
      </c>
      <c r="T74" s="232">
        <v>11</v>
      </c>
      <c r="U74" s="232">
        <v>1500</v>
      </c>
      <c r="V74" s="242">
        <v>28000</v>
      </c>
      <c r="W74" s="242">
        <v>52431</v>
      </c>
      <c r="X74" s="155">
        <v>134792</v>
      </c>
      <c r="Y74" s="108"/>
    </row>
    <row r="75" spans="1:25" s="135" customFormat="1" ht="13.5" customHeight="1">
      <c r="A75" s="1274" t="s">
        <v>557</v>
      </c>
      <c r="B75" s="1281"/>
      <c r="C75" s="1277">
        <v>1.6</v>
      </c>
      <c r="D75" s="384"/>
      <c r="E75" s="384"/>
      <c r="F75" s="1277">
        <v>4</v>
      </c>
      <c r="G75" s="1277" t="s">
        <v>532</v>
      </c>
      <c r="H75" s="1280">
        <v>103980</v>
      </c>
      <c r="I75" s="384">
        <v>119510</v>
      </c>
      <c r="J75" s="1278"/>
      <c r="K75" s="387">
        <v>124643</v>
      </c>
      <c r="L75" s="115"/>
      <c r="M75" s="115"/>
      <c r="N75" s="115"/>
      <c r="O75" s="108"/>
      <c r="P75" s="241" t="s">
        <v>1115</v>
      </c>
      <c r="Q75" s="243"/>
      <c r="R75" s="232">
        <v>18</v>
      </c>
      <c r="S75" s="232">
        <v>24</v>
      </c>
      <c r="T75" s="232">
        <v>11</v>
      </c>
      <c r="U75" s="232">
        <v>1500</v>
      </c>
      <c r="V75" s="242">
        <v>30160</v>
      </c>
      <c r="W75" s="242">
        <v>54484</v>
      </c>
      <c r="X75" s="155">
        <v>121478</v>
      </c>
      <c r="Y75" s="108"/>
    </row>
    <row r="76" spans="1:25" s="135" customFormat="1" ht="12.75" customHeight="1" thickBot="1">
      <c r="A76" s="1274" t="s">
        <v>128</v>
      </c>
      <c r="B76" s="1281"/>
      <c r="C76" s="1277">
        <v>19.5</v>
      </c>
      <c r="D76" s="384"/>
      <c r="E76" s="384"/>
      <c r="F76" s="1277">
        <v>4</v>
      </c>
      <c r="G76" s="1277" t="s">
        <v>253</v>
      </c>
      <c r="H76" s="384" t="s">
        <v>534</v>
      </c>
      <c r="I76" s="384">
        <v>77136</v>
      </c>
      <c r="J76" s="1278"/>
      <c r="K76" s="387">
        <v>78906</v>
      </c>
      <c r="L76" s="115"/>
      <c r="M76" s="115"/>
      <c r="N76" s="115"/>
      <c r="O76" s="108"/>
      <c r="P76" s="241" t="s">
        <v>381</v>
      </c>
      <c r="Q76" s="244"/>
      <c r="R76" s="232">
        <v>36</v>
      </c>
      <c r="S76" s="232">
        <v>45</v>
      </c>
      <c r="T76" s="232">
        <v>30</v>
      </c>
      <c r="U76" s="232">
        <v>1500</v>
      </c>
      <c r="V76" s="242">
        <v>35943</v>
      </c>
      <c r="W76" s="242">
        <v>87108</v>
      </c>
      <c r="X76" s="155">
        <v>168495</v>
      </c>
      <c r="Y76" s="108"/>
    </row>
    <row r="77" spans="1:25" s="135" customFormat="1" ht="12.75" customHeight="1" thickBot="1">
      <c r="A77" s="1274" t="s">
        <v>558</v>
      </c>
      <c r="B77" s="1281"/>
      <c r="C77" s="1277">
        <v>19.5</v>
      </c>
      <c r="D77" s="384"/>
      <c r="E77" s="384"/>
      <c r="F77" s="1277">
        <v>6</v>
      </c>
      <c r="G77" s="1277" t="s">
        <v>254</v>
      </c>
      <c r="H77" s="384" t="s">
        <v>534</v>
      </c>
      <c r="I77" s="384">
        <v>112778</v>
      </c>
      <c r="J77" s="1278"/>
      <c r="K77" s="387">
        <v>114778</v>
      </c>
      <c r="L77" s="115"/>
      <c r="M77" s="115"/>
      <c r="N77" s="115"/>
      <c r="O77" s="108"/>
      <c r="P77" s="249" t="s">
        <v>382</v>
      </c>
      <c r="Q77" s="250"/>
      <c r="R77" s="236">
        <v>36</v>
      </c>
      <c r="S77" s="236">
        <v>45</v>
      </c>
      <c r="T77" s="236">
        <v>30</v>
      </c>
      <c r="U77" s="236">
        <v>1500</v>
      </c>
      <c r="V77" s="251">
        <v>39707</v>
      </c>
      <c r="W77" s="251">
        <v>90872</v>
      </c>
      <c r="X77" s="155">
        <v>232670</v>
      </c>
      <c r="Y77" s="108"/>
    </row>
    <row r="78" spans="1:25" s="135" customFormat="1" ht="13.5" customHeight="1" thickBot="1">
      <c r="A78" s="1274" t="s">
        <v>129</v>
      </c>
      <c r="B78" s="1281"/>
      <c r="C78" s="1277">
        <v>37.5</v>
      </c>
      <c r="D78" s="384"/>
      <c r="E78" s="384"/>
      <c r="F78" s="1277">
        <v>2.5</v>
      </c>
      <c r="G78" s="1277" t="s">
        <v>255</v>
      </c>
      <c r="H78" s="1282" t="s">
        <v>534</v>
      </c>
      <c r="I78" s="384">
        <v>124588</v>
      </c>
      <c r="J78" s="1278"/>
      <c r="K78" s="387">
        <v>126802</v>
      </c>
      <c r="L78" s="115"/>
      <c r="M78" s="115"/>
      <c r="N78" s="115"/>
      <c r="O78" s="108"/>
      <c r="P78" s="1889" t="s">
        <v>86</v>
      </c>
      <c r="Q78" s="1889"/>
      <c r="R78" s="1889"/>
      <c r="S78" s="1889"/>
      <c r="T78" s="1889"/>
      <c r="U78" s="1889"/>
      <c r="V78" s="1889"/>
      <c r="W78" s="1890"/>
      <c r="X78" s="156">
        <v>281742</v>
      </c>
      <c r="Y78" s="108"/>
    </row>
    <row r="79" spans="1:25" s="135" customFormat="1" ht="13.5" customHeight="1" thickBot="1">
      <c r="A79" s="1283" t="s">
        <v>559</v>
      </c>
      <c r="B79" s="1284"/>
      <c r="C79" s="1285">
        <v>30</v>
      </c>
      <c r="D79" s="1286"/>
      <c r="E79" s="1286"/>
      <c r="F79" s="1285">
        <v>6</v>
      </c>
      <c r="G79" s="1285" t="s">
        <v>243</v>
      </c>
      <c r="H79" s="1287" t="s">
        <v>534</v>
      </c>
      <c r="I79" s="1288">
        <v>175066</v>
      </c>
      <c r="J79" s="1289"/>
      <c r="K79" s="389">
        <v>178250</v>
      </c>
      <c r="L79" s="115"/>
      <c r="M79" s="115"/>
      <c r="N79" s="115"/>
      <c r="O79" s="108"/>
      <c r="P79" s="149" t="s">
        <v>537</v>
      </c>
      <c r="Q79" s="150" t="s">
        <v>526</v>
      </c>
      <c r="R79" s="150" t="s">
        <v>526</v>
      </c>
      <c r="S79" s="151" t="s">
        <v>527</v>
      </c>
      <c r="T79" s="1891" t="s">
        <v>528</v>
      </c>
      <c r="U79" s="1892"/>
      <c r="V79" s="140" t="s">
        <v>324</v>
      </c>
      <c r="W79" s="148" t="s">
        <v>87</v>
      </c>
      <c r="X79" s="108"/>
      <c r="Y79" s="108"/>
    </row>
    <row r="80" spans="1:25" s="135" customFormat="1" ht="13.5" customHeight="1">
      <c r="A80" s="347" t="s">
        <v>709</v>
      </c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115"/>
      <c r="M80" s="115"/>
      <c r="N80" s="115"/>
      <c r="O80" s="108"/>
      <c r="P80" s="213" t="s">
        <v>589</v>
      </c>
      <c r="Q80" s="1290"/>
      <c r="R80" s="291">
        <v>12</v>
      </c>
      <c r="S80" s="1256">
        <v>50</v>
      </c>
      <c r="T80" s="1896">
        <v>5.5</v>
      </c>
      <c r="U80" s="1896"/>
      <c r="V80" s="284" t="s">
        <v>525</v>
      </c>
      <c r="W80" s="309">
        <v>102496</v>
      </c>
      <c r="X80" s="108"/>
      <c r="Y80" s="108"/>
    </row>
    <row r="81" spans="1:25" s="135" customFormat="1" ht="13.5" customHeight="1">
      <c r="A81" s="347" t="s">
        <v>710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115"/>
      <c r="M81" s="115"/>
      <c r="N81" s="115"/>
      <c r="O81" s="108"/>
      <c r="P81" s="218" t="s">
        <v>590</v>
      </c>
      <c r="Q81" s="310"/>
      <c r="R81" s="230">
        <v>12</v>
      </c>
      <c r="S81" s="217">
        <v>110</v>
      </c>
      <c r="T81" s="1897">
        <v>11</v>
      </c>
      <c r="U81" s="1897"/>
      <c r="V81" s="228" t="s">
        <v>525</v>
      </c>
      <c r="W81" s="220">
        <v>139787</v>
      </c>
      <c r="X81" s="108"/>
      <c r="Y81" s="108"/>
    </row>
    <row r="82" spans="1:25" s="135" customFormat="1" ht="12.75" customHeight="1">
      <c r="A82" s="347" t="s">
        <v>752</v>
      </c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115"/>
      <c r="M82" s="115"/>
      <c r="N82" s="115"/>
      <c r="O82" s="108"/>
      <c r="P82" s="218" t="s">
        <v>591</v>
      </c>
      <c r="Q82" s="311"/>
      <c r="R82" s="230">
        <v>20</v>
      </c>
      <c r="S82" s="217">
        <v>50</v>
      </c>
      <c r="T82" s="1897">
        <v>7.5</v>
      </c>
      <c r="U82" s="1897"/>
      <c r="V82" s="228" t="s">
        <v>525</v>
      </c>
      <c r="W82" s="220">
        <v>125742</v>
      </c>
      <c r="X82" s="108"/>
      <c r="Y82" s="108"/>
    </row>
    <row r="83" spans="1:25" s="135" customFormat="1" ht="12.75" customHeight="1">
      <c r="A83" s="200" t="s">
        <v>753</v>
      </c>
      <c r="L83" s="115"/>
      <c r="M83" s="115"/>
      <c r="N83" s="115"/>
      <c r="O83" s="108"/>
      <c r="P83" s="218" t="s">
        <v>592</v>
      </c>
      <c r="Q83" s="311"/>
      <c r="R83" s="230">
        <v>20</v>
      </c>
      <c r="S83" s="217">
        <v>110</v>
      </c>
      <c r="T83" s="1897">
        <v>15</v>
      </c>
      <c r="U83" s="1897"/>
      <c r="V83" s="228" t="s">
        <v>525</v>
      </c>
      <c r="W83" s="220">
        <v>174232</v>
      </c>
      <c r="X83" s="108"/>
      <c r="Y83" s="108"/>
    </row>
    <row r="84" spans="1:25" s="135" customFormat="1" ht="12.75" customHeight="1">
      <c r="A84" s="1898" t="s">
        <v>127</v>
      </c>
      <c r="B84" s="1898"/>
      <c r="C84" s="1898"/>
      <c r="D84" s="1898"/>
      <c r="E84" s="1898"/>
      <c r="F84" s="1898"/>
      <c r="G84" s="1898"/>
      <c r="H84" s="1898"/>
      <c r="I84" s="1898"/>
      <c r="J84" s="1898"/>
      <c r="K84" s="1898"/>
      <c r="L84" s="115"/>
      <c r="M84" s="115"/>
      <c r="N84" s="115"/>
      <c r="O84" s="108"/>
      <c r="P84" s="218" t="s">
        <v>593</v>
      </c>
      <c r="Q84" s="209"/>
      <c r="R84" s="230">
        <v>50</v>
      </c>
      <c r="S84" s="217">
        <v>55</v>
      </c>
      <c r="T84" s="1897">
        <v>15</v>
      </c>
      <c r="U84" s="1897"/>
      <c r="V84" s="228" t="s">
        <v>525</v>
      </c>
      <c r="W84" s="220">
        <v>240786</v>
      </c>
      <c r="X84" s="108"/>
      <c r="Y84" s="108"/>
    </row>
    <row r="85" spans="1:25" s="135" customFormat="1" ht="12.75" customHeight="1" thickBot="1">
      <c r="A85" s="1889"/>
      <c r="B85" s="1889"/>
      <c r="C85" s="1889"/>
      <c r="D85" s="1889"/>
      <c r="E85" s="1889"/>
      <c r="F85" s="1889"/>
      <c r="G85" s="1889"/>
      <c r="H85" s="1889"/>
      <c r="I85" s="1889"/>
      <c r="J85" s="1889"/>
      <c r="K85" s="1889"/>
      <c r="L85" s="115"/>
      <c r="M85" s="115"/>
      <c r="N85" s="115"/>
      <c r="O85" s="108"/>
      <c r="P85" s="245" t="s">
        <v>594</v>
      </c>
      <c r="Q85" s="222"/>
      <c r="R85" s="295">
        <v>50</v>
      </c>
      <c r="S85" s="247">
        <v>110</v>
      </c>
      <c r="T85" s="1899">
        <v>30</v>
      </c>
      <c r="U85" s="1899"/>
      <c r="V85" s="302" t="s">
        <v>525</v>
      </c>
      <c r="W85" s="248">
        <v>291485</v>
      </c>
      <c r="X85" s="108"/>
      <c r="Y85" s="108"/>
    </row>
    <row r="86" spans="1:25" s="135" customFormat="1" ht="12.75" customHeight="1" thickBot="1">
      <c r="A86" s="333" t="s">
        <v>81</v>
      </c>
      <c r="B86" s="204" t="s">
        <v>669</v>
      </c>
      <c r="C86" s="259" t="s">
        <v>526</v>
      </c>
      <c r="D86" s="334">
        <v>10</v>
      </c>
      <c r="E86" s="334">
        <v>10</v>
      </c>
      <c r="F86" s="335" t="s">
        <v>514</v>
      </c>
      <c r="G86" s="333" t="s">
        <v>84</v>
      </c>
      <c r="H86" s="327" t="s">
        <v>324</v>
      </c>
      <c r="I86" s="330" t="s">
        <v>87</v>
      </c>
      <c r="J86" s="196"/>
      <c r="K86" s="336" t="s">
        <v>87</v>
      </c>
      <c r="L86" s="115"/>
      <c r="M86" s="115"/>
      <c r="N86" s="115"/>
      <c r="O86" s="108"/>
      <c r="P86" s="1893" t="s">
        <v>556</v>
      </c>
      <c r="Q86" s="1893"/>
      <c r="R86" s="1893"/>
      <c r="S86" s="1893"/>
      <c r="T86" s="1893"/>
      <c r="U86" s="1893"/>
      <c r="V86" s="1893"/>
      <c r="W86" s="1893"/>
      <c r="X86" s="108"/>
      <c r="Y86" s="108"/>
    </row>
    <row r="87" spans="1:25" s="135" customFormat="1" ht="12.75" customHeight="1">
      <c r="A87" s="290" t="s">
        <v>190</v>
      </c>
      <c r="B87" s="337"/>
      <c r="C87" s="291">
        <v>3</v>
      </c>
      <c r="D87" s="1291"/>
      <c r="E87" s="1291"/>
      <c r="F87" s="292">
        <v>25</v>
      </c>
      <c r="G87" s="293">
        <v>5.5</v>
      </c>
      <c r="H87" s="343" t="s">
        <v>672</v>
      </c>
      <c r="I87" s="338"/>
      <c r="J87" s="338"/>
      <c r="K87" s="1292">
        <v>75921</v>
      </c>
      <c r="L87" s="115"/>
      <c r="M87" s="115"/>
      <c r="N87" s="115"/>
      <c r="O87" s="108"/>
      <c r="P87" s="197" t="s">
        <v>598</v>
      </c>
      <c r="Q87" s="351"/>
      <c r="R87" s="272">
        <v>14.4</v>
      </c>
      <c r="S87" s="272">
        <v>112</v>
      </c>
      <c r="T87" s="1293">
        <v>18.5</v>
      </c>
      <c r="U87" s="743"/>
      <c r="V87" s="1294">
        <v>61050</v>
      </c>
      <c r="W87" s="1273">
        <v>100500</v>
      </c>
      <c r="X87" s="108"/>
      <c r="Y87" s="108"/>
    </row>
    <row r="88" spans="1:25" s="135" customFormat="1" ht="12.75" customHeight="1">
      <c r="A88" s="231" t="s">
        <v>190</v>
      </c>
      <c r="B88" s="339"/>
      <c r="C88" s="230">
        <v>6.8</v>
      </c>
      <c r="D88" s="1295"/>
      <c r="E88" s="1295"/>
      <c r="F88" s="294">
        <v>25</v>
      </c>
      <c r="G88" s="276">
        <v>7.5</v>
      </c>
      <c r="H88" s="344" t="s">
        <v>672</v>
      </c>
      <c r="I88" s="340"/>
      <c r="J88" s="340"/>
      <c r="K88" s="1296">
        <v>76724</v>
      </c>
      <c r="L88" s="115"/>
      <c r="M88" s="115"/>
      <c r="N88" s="115"/>
      <c r="O88" s="108"/>
      <c r="P88" s="198" t="s">
        <v>598</v>
      </c>
      <c r="Q88" s="312"/>
      <c r="R88" s="325">
        <v>14.4</v>
      </c>
      <c r="S88" s="203">
        <v>112</v>
      </c>
      <c r="T88" s="1297">
        <v>22</v>
      </c>
      <c r="U88" s="209"/>
      <c r="V88" s="1298">
        <v>61050</v>
      </c>
      <c r="W88" s="387">
        <v>103898</v>
      </c>
      <c r="X88" s="108"/>
      <c r="Y88" s="108"/>
    </row>
    <row r="89" spans="1:25" s="135" customFormat="1" ht="12.75" customHeight="1">
      <c r="A89" s="231" t="s">
        <v>191</v>
      </c>
      <c r="B89" s="339"/>
      <c r="C89" s="230">
        <v>8</v>
      </c>
      <c r="D89" s="1295"/>
      <c r="E89" s="1295"/>
      <c r="F89" s="294">
        <v>25</v>
      </c>
      <c r="G89" s="276">
        <v>15</v>
      </c>
      <c r="H89" s="344" t="s">
        <v>672</v>
      </c>
      <c r="I89" s="340"/>
      <c r="J89" s="340"/>
      <c r="K89" s="1296">
        <v>127971</v>
      </c>
      <c r="L89" s="564"/>
      <c r="M89" s="564"/>
      <c r="N89" s="564"/>
      <c r="O89" s="564"/>
      <c r="P89" s="198" t="s">
        <v>599</v>
      </c>
      <c r="Q89" s="312"/>
      <c r="R89" s="325">
        <v>18</v>
      </c>
      <c r="S89" s="203">
        <v>125</v>
      </c>
      <c r="T89" s="1297">
        <v>30</v>
      </c>
      <c r="U89" s="209"/>
      <c r="V89" s="1298">
        <v>61050</v>
      </c>
      <c r="W89" s="387">
        <v>110530</v>
      </c>
      <c r="X89" s="108"/>
      <c r="Y89" s="108"/>
    </row>
    <row r="90" spans="1:25" s="135" customFormat="1" ht="12.75" customHeight="1" thickBot="1">
      <c r="A90" s="235" t="s">
        <v>191</v>
      </c>
      <c r="B90" s="341"/>
      <c r="C90" s="295">
        <v>20</v>
      </c>
      <c r="D90" s="1299"/>
      <c r="E90" s="1299"/>
      <c r="F90" s="296">
        <v>25</v>
      </c>
      <c r="G90" s="297">
        <v>22</v>
      </c>
      <c r="H90" s="345" t="s">
        <v>672</v>
      </c>
      <c r="I90" s="342"/>
      <c r="J90" s="342"/>
      <c r="K90" s="1300">
        <v>139287</v>
      </c>
      <c r="L90" s="23"/>
      <c r="M90" s="23"/>
      <c r="N90" s="23"/>
      <c r="O90" s="108"/>
      <c r="P90" s="199" t="s">
        <v>600</v>
      </c>
      <c r="Q90" s="352"/>
      <c r="R90" s="326">
        <v>22.7</v>
      </c>
      <c r="S90" s="475">
        <v>160</v>
      </c>
      <c r="T90" s="1301">
        <v>30</v>
      </c>
      <c r="U90" s="222"/>
      <c r="V90" s="1302">
        <v>61050</v>
      </c>
      <c r="W90" s="389">
        <v>110530</v>
      </c>
      <c r="X90" s="108"/>
      <c r="Y90" s="108"/>
    </row>
    <row r="91" spans="1:25" s="135" customFormat="1" ht="21" customHeight="1">
      <c r="A91" s="1894" t="s">
        <v>1152</v>
      </c>
      <c r="B91" s="1894"/>
      <c r="C91" s="1894"/>
      <c r="D91" s="1894"/>
      <c r="E91" s="1894"/>
      <c r="F91" s="1894"/>
      <c r="G91" s="1894"/>
      <c r="H91" s="1894"/>
      <c r="I91" s="1894"/>
      <c r="J91" s="1894"/>
      <c r="K91" s="1894"/>
      <c r="L91" s="1894"/>
      <c r="M91" s="1894"/>
      <c r="N91" s="1894"/>
      <c r="O91" s="1894"/>
      <c r="P91" s="1894"/>
      <c r="Q91" s="1894"/>
      <c r="R91" s="1894"/>
      <c r="S91" s="1894"/>
      <c r="T91" s="1894"/>
      <c r="U91" s="1894"/>
      <c r="V91" s="1894"/>
      <c r="W91" s="1894"/>
      <c r="X91" s="108"/>
      <c r="Y91" s="108"/>
    </row>
    <row r="92" spans="1:25" s="135" customFormat="1" ht="12.75" customHeight="1">
      <c r="A92" s="104"/>
      <c r="B92" s="137"/>
      <c r="C92" s="391"/>
      <c r="D92" s="1303"/>
      <c r="E92" s="1303"/>
      <c r="F92" s="137"/>
      <c r="G92" s="76"/>
      <c r="H92" s="76"/>
      <c r="I92" s="137"/>
      <c r="J92" s="137"/>
      <c r="K92" s="392"/>
      <c r="L92" s="23"/>
      <c r="M92" s="23"/>
      <c r="N92" s="23"/>
      <c r="O92" s="108"/>
      <c r="P92" s="357"/>
      <c r="Q92" s="134"/>
      <c r="R92" s="134"/>
      <c r="S92" s="134"/>
      <c r="T92" s="137"/>
      <c r="U92" s="357"/>
      <c r="V92" s="136"/>
      <c r="W92" s="136"/>
      <c r="X92" s="108"/>
      <c r="Y92" s="108"/>
    </row>
    <row r="93" spans="1:25" s="135" customFormat="1" ht="12.75" customHeight="1">
      <c r="A93" s="104"/>
      <c r="B93" s="136"/>
      <c r="C93" s="391"/>
      <c r="D93" s="1303"/>
      <c r="E93" s="1303"/>
      <c r="F93" s="137"/>
      <c r="G93" s="76"/>
      <c r="H93" s="76"/>
      <c r="I93" s="137"/>
      <c r="J93" s="137"/>
      <c r="K93" s="392"/>
      <c r="L93" s="23"/>
      <c r="M93" s="23"/>
      <c r="N93" s="23"/>
      <c r="O93" s="108"/>
      <c r="P93" s="122"/>
      <c r="Q93" s="1304"/>
      <c r="R93" s="123"/>
      <c r="S93" s="124"/>
      <c r="T93" s="1304"/>
      <c r="U93" s="122"/>
      <c r="V93" s="331"/>
      <c r="W93" s="332"/>
      <c r="X93" s="108"/>
      <c r="Y93" s="108"/>
    </row>
    <row r="94" spans="1:25" s="135" customFormat="1" ht="12.75" customHeight="1">
      <c r="A94" s="104"/>
      <c r="B94" s="147"/>
      <c r="C94" s="391"/>
      <c r="D94" s="1305"/>
      <c r="E94" s="1305"/>
      <c r="F94" s="137"/>
      <c r="G94" s="76"/>
      <c r="H94" s="76"/>
      <c r="I94" s="154"/>
      <c r="J94" s="137"/>
      <c r="K94" s="392"/>
      <c r="L94" s="23"/>
      <c r="M94" s="23"/>
      <c r="N94" s="23"/>
      <c r="O94" s="108"/>
      <c r="P94" s="137"/>
      <c r="Q94" s="122"/>
      <c r="R94" s="123"/>
      <c r="S94" s="124"/>
      <c r="T94" s="123"/>
      <c r="U94" s="122"/>
      <c r="V94" s="331"/>
      <c r="W94" s="332"/>
      <c r="X94" s="108"/>
      <c r="Y94" s="108"/>
    </row>
    <row r="95" spans="1:25" s="135" customFormat="1" ht="12.75" customHeight="1">
      <c r="A95" s="104"/>
      <c r="B95" s="1305"/>
      <c r="C95" s="391"/>
      <c r="D95" s="1305"/>
      <c r="E95" s="1305"/>
      <c r="F95" s="137"/>
      <c r="G95" s="76"/>
      <c r="H95" s="76"/>
      <c r="I95" s="332"/>
      <c r="J95" s="137"/>
      <c r="K95" s="392"/>
      <c r="L95" s="23"/>
      <c r="M95" s="23"/>
      <c r="N95" s="23"/>
      <c r="O95" s="22"/>
      <c r="P95" s="137"/>
      <c r="Q95" s="122"/>
      <c r="R95" s="123"/>
      <c r="S95" s="124"/>
      <c r="T95" s="123"/>
      <c r="U95" s="122"/>
      <c r="V95" s="331"/>
      <c r="W95" s="332"/>
      <c r="X95" s="108"/>
      <c r="Y95" s="108"/>
    </row>
    <row r="96" spans="1:25" s="135" customFormat="1" ht="10.5" customHeight="1">
      <c r="A96" s="405"/>
      <c r="B96" s="1305"/>
      <c r="C96" s="406"/>
      <c r="D96" s="1305"/>
      <c r="E96" s="1305"/>
      <c r="F96" s="137"/>
      <c r="G96" s="70"/>
      <c r="H96" s="70"/>
      <c r="I96" s="332"/>
      <c r="J96" s="137"/>
      <c r="K96" s="404"/>
      <c r="L96" s="23"/>
      <c r="M96" s="23"/>
      <c r="N96" s="23"/>
      <c r="O96" s="22"/>
      <c r="P96" s="137"/>
      <c r="Q96" s="122"/>
      <c r="R96" s="123"/>
      <c r="S96" s="124"/>
      <c r="T96" s="123"/>
      <c r="U96" s="122"/>
      <c r="V96" s="331"/>
      <c r="W96" s="332"/>
      <c r="X96" s="108"/>
      <c r="Y96" s="108"/>
    </row>
    <row r="97" spans="1:25" s="135" customFormat="1" ht="10.5" customHeight="1">
      <c r="A97" s="1306"/>
      <c r="B97" s="1305"/>
      <c r="C97" s="1305"/>
      <c r="D97" s="1305"/>
      <c r="E97" s="1305"/>
      <c r="F97" s="1305"/>
      <c r="G97" s="1304"/>
      <c r="H97" s="1307"/>
      <c r="I97" s="332"/>
      <c r="J97" s="137"/>
      <c r="K97" s="332"/>
      <c r="L97" s="23"/>
      <c r="M97" s="23"/>
      <c r="N97" s="23"/>
      <c r="O97" s="22"/>
      <c r="P97" s="137"/>
      <c r="Q97" s="122"/>
      <c r="R97" s="123"/>
      <c r="S97" s="124"/>
      <c r="T97" s="123"/>
      <c r="U97" s="122"/>
      <c r="V97" s="331"/>
      <c r="W97" s="332"/>
      <c r="X97" s="108"/>
      <c r="Y97" s="108"/>
    </row>
    <row r="98" spans="1:25" s="135" customFormat="1" ht="10.5" customHeight="1">
      <c r="A98" s="1306"/>
      <c r="B98" s="1308"/>
      <c r="C98" s="1305"/>
      <c r="D98" s="1305"/>
      <c r="E98" s="1305"/>
      <c r="F98" s="1305"/>
      <c r="G98" s="1304"/>
      <c r="H98" s="1307"/>
      <c r="I98" s="332"/>
      <c r="J98" s="137"/>
      <c r="K98" s="332"/>
      <c r="L98" s="23"/>
      <c r="M98" s="23"/>
      <c r="N98" s="23"/>
      <c r="O98" s="22"/>
      <c r="P98" s="137"/>
      <c r="Q98" s="122"/>
      <c r="R98" s="123"/>
      <c r="S98" s="124"/>
      <c r="T98" s="123"/>
      <c r="U98" s="122"/>
      <c r="V98" s="331"/>
      <c r="W98" s="332"/>
      <c r="X98" s="108"/>
      <c r="Y98" s="108"/>
    </row>
    <row r="99" spans="1:25" s="135" customFormat="1" ht="10.5" customHeight="1">
      <c r="A99" s="1309"/>
      <c r="B99" s="1307"/>
      <c r="C99" s="1303"/>
      <c r="D99" s="1305"/>
      <c r="E99" s="1305"/>
      <c r="F99" s="1303"/>
      <c r="G99" s="1310"/>
      <c r="H99" s="1311"/>
      <c r="I99" s="1312"/>
      <c r="J99" s="137"/>
      <c r="K99" s="1312"/>
      <c r="L99" s="23"/>
      <c r="M99" s="23"/>
      <c r="N99" s="23"/>
      <c r="O99" s="22"/>
      <c r="P99" s="122"/>
      <c r="Q99" s="122"/>
      <c r="R99" s="141"/>
      <c r="S99" s="142"/>
      <c r="T99" s="123"/>
      <c r="U99" s="123"/>
      <c r="V99" s="142"/>
      <c r="W99" s="143"/>
      <c r="X99" s="108"/>
      <c r="Y99" s="108"/>
    </row>
    <row r="100" spans="1:25" s="135" customFormat="1" ht="10.5" customHeight="1">
      <c r="A100" s="401"/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  <c r="L100" s="23"/>
      <c r="M100" s="23"/>
      <c r="N100" s="23"/>
      <c r="O100" s="22"/>
      <c r="P100" s="123"/>
      <c r="Q100" s="123"/>
      <c r="R100" s="123"/>
      <c r="S100" s="142"/>
      <c r="T100" s="123"/>
      <c r="U100" s="123"/>
      <c r="V100" s="142"/>
      <c r="W100" s="143"/>
      <c r="X100" s="108"/>
      <c r="Y100" s="108"/>
    </row>
    <row r="101" spans="1:25" s="135" customFormat="1" ht="10.5" customHeight="1">
      <c r="A101" s="104"/>
      <c r="B101" s="137"/>
      <c r="C101" s="391"/>
      <c r="D101" s="1305"/>
      <c r="E101" s="1305"/>
      <c r="F101" s="137"/>
      <c r="G101" s="76"/>
      <c r="H101" s="194"/>
      <c r="I101" s="137"/>
      <c r="J101" s="137"/>
      <c r="K101" s="392"/>
      <c r="L101" s="23"/>
      <c r="M101" s="23"/>
      <c r="N101" s="23"/>
      <c r="O101" s="22"/>
      <c r="P101" s="123"/>
      <c r="Q101" s="123"/>
      <c r="R101" s="123"/>
      <c r="S101" s="123"/>
      <c r="T101" s="123"/>
      <c r="U101" s="123"/>
      <c r="V101" s="123"/>
      <c r="W101" s="1895"/>
      <c r="X101" s="108"/>
      <c r="Y101" s="108"/>
    </row>
    <row r="102" spans="1:25" s="137" customFormat="1" ht="10.5" customHeight="1">
      <c r="A102" s="104"/>
      <c r="C102" s="391"/>
      <c r="D102" s="1303"/>
      <c r="E102" s="1303"/>
      <c r="G102" s="76"/>
      <c r="H102" s="212"/>
      <c r="K102" s="392"/>
      <c r="L102" s="23"/>
      <c r="M102" s="23"/>
      <c r="N102" s="23"/>
      <c r="O102" s="22"/>
      <c r="P102" s="144"/>
      <c r="Q102" s="123"/>
      <c r="R102" s="123"/>
      <c r="S102" s="123"/>
      <c r="T102" s="123"/>
      <c r="U102" s="123"/>
      <c r="V102" s="123"/>
      <c r="W102" s="1895"/>
      <c r="X102" s="108"/>
      <c r="Y102" s="108"/>
    </row>
    <row r="103" spans="1:25" s="137" customFormat="1" ht="10.5" customHeight="1">
      <c r="A103" s="104"/>
      <c r="C103" s="391"/>
      <c r="D103" s="1303"/>
      <c r="E103" s="1303"/>
      <c r="G103" s="76"/>
      <c r="H103" s="76"/>
      <c r="K103" s="392"/>
      <c r="L103" s="23"/>
      <c r="M103" s="23"/>
      <c r="N103" s="23"/>
      <c r="O103" s="22"/>
      <c r="P103" s="122"/>
      <c r="R103" s="123"/>
      <c r="S103" s="123"/>
      <c r="T103" s="123"/>
      <c r="U103" s="123"/>
      <c r="V103" s="123"/>
      <c r="W103" s="145"/>
      <c r="X103" s="108"/>
      <c r="Y103" s="108"/>
    </row>
    <row r="104" spans="1:25" s="137" customFormat="1" ht="10.5" customHeight="1">
      <c r="A104" s="104"/>
      <c r="B104" s="136"/>
      <c r="C104" s="391"/>
      <c r="D104" s="1303"/>
      <c r="E104" s="1303"/>
      <c r="G104" s="76"/>
      <c r="H104" s="76"/>
      <c r="K104" s="392"/>
      <c r="L104" s="23"/>
      <c r="M104" s="23"/>
      <c r="N104" s="23"/>
      <c r="O104" s="22"/>
      <c r="P104" s="122"/>
      <c r="R104" s="123"/>
      <c r="S104" s="123"/>
      <c r="T104" s="123"/>
      <c r="U104" s="123"/>
      <c r="V104" s="123"/>
      <c r="W104" s="105"/>
      <c r="X104" s="108"/>
      <c r="Y104" s="108"/>
    </row>
    <row r="105" spans="1:25" s="135" customFormat="1" ht="10.5" customHeight="1">
      <c r="A105" s="104"/>
      <c r="B105" s="147"/>
      <c r="C105" s="391"/>
      <c r="D105" s="1305"/>
      <c r="E105" s="1305"/>
      <c r="F105" s="137"/>
      <c r="G105" s="76"/>
      <c r="H105" s="76"/>
      <c r="I105" s="154"/>
      <c r="J105" s="137"/>
      <c r="K105" s="392"/>
      <c r="L105" s="23"/>
      <c r="M105" s="23"/>
      <c r="N105" s="23"/>
      <c r="O105" s="22"/>
      <c r="P105" s="122"/>
      <c r="Q105" s="137"/>
      <c r="R105" s="123"/>
      <c r="S105" s="123"/>
      <c r="T105" s="123"/>
      <c r="U105" s="123"/>
      <c r="V105" s="123"/>
      <c r="W105" s="124"/>
      <c r="X105" s="108"/>
      <c r="Y105" s="108"/>
    </row>
    <row r="106" spans="1:25" s="137" customFormat="1" ht="10.5" customHeight="1">
      <c r="A106" s="104"/>
      <c r="B106" s="1305"/>
      <c r="C106" s="391"/>
      <c r="D106" s="1305"/>
      <c r="E106" s="1305"/>
      <c r="G106" s="76"/>
      <c r="H106" s="76"/>
      <c r="I106" s="332"/>
      <c r="K106" s="392"/>
      <c r="L106" s="23"/>
      <c r="M106" s="23"/>
      <c r="N106" s="23"/>
      <c r="O106" s="22"/>
      <c r="P106" s="122"/>
      <c r="Q106" s="122"/>
      <c r="R106" s="123"/>
      <c r="S106" s="123"/>
      <c r="T106" s="123"/>
      <c r="U106" s="123"/>
      <c r="V106" s="123"/>
      <c r="W106" s="105"/>
      <c r="X106" s="108"/>
      <c r="Y106" s="108"/>
    </row>
    <row r="107" spans="1:25" s="137" customFormat="1" ht="10.5" customHeight="1">
      <c r="A107" s="405"/>
      <c r="B107" s="1305"/>
      <c r="C107" s="406"/>
      <c r="D107" s="1305"/>
      <c r="E107" s="1305"/>
      <c r="G107" s="70"/>
      <c r="H107" s="70"/>
      <c r="I107" s="332"/>
      <c r="K107" s="404"/>
      <c r="L107" s="23"/>
      <c r="M107" s="23"/>
      <c r="N107" s="23"/>
      <c r="O107" s="22"/>
      <c r="R107" s="123"/>
      <c r="S107" s="123"/>
      <c r="T107" s="123"/>
      <c r="U107" s="123"/>
      <c r="V107" s="123"/>
      <c r="W107" s="124"/>
      <c r="X107" s="108"/>
      <c r="Y107" s="108"/>
    </row>
    <row r="108" spans="1:25" s="137" customFormat="1" ht="10.5" customHeight="1">
      <c r="A108" s="1309"/>
      <c r="B108" s="1308"/>
      <c r="C108" s="1303"/>
      <c r="D108" s="1305"/>
      <c r="E108" s="1305"/>
      <c r="F108" s="1303"/>
      <c r="G108" s="1310"/>
      <c r="H108" s="1311"/>
      <c r="I108" s="1312"/>
      <c r="K108" s="1312"/>
      <c r="L108" s="23"/>
      <c r="M108" s="23"/>
      <c r="N108" s="23"/>
      <c r="O108" s="22"/>
      <c r="R108" s="123"/>
      <c r="W108" s="124"/>
      <c r="X108" s="108"/>
      <c r="Y108" s="108"/>
    </row>
    <row r="109" spans="1:25" s="137" customFormat="1" ht="10.5" customHeight="1">
      <c r="A109" s="1313"/>
      <c r="B109" s="1306"/>
      <c r="C109" s="1303"/>
      <c r="D109" s="107"/>
      <c r="E109" s="107"/>
      <c r="F109" s="1303"/>
      <c r="G109" s="1310"/>
      <c r="H109" s="1311"/>
      <c r="I109" s="1312"/>
      <c r="K109" s="1312"/>
      <c r="L109" s="115"/>
      <c r="M109" s="115"/>
      <c r="N109" s="115"/>
      <c r="O109" s="108"/>
      <c r="P109" s="122"/>
      <c r="Q109" s="146"/>
      <c r="R109" s="123"/>
      <c r="W109" s="124"/>
      <c r="X109" s="108"/>
      <c r="Y109" s="108"/>
    </row>
    <row r="110" spans="1:25" s="137" customFormat="1" ht="9.75" customHeight="1">
      <c r="A110" s="1306"/>
      <c r="B110" s="1306"/>
      <c r="C110" s="1305"/>
      <c r="D110" s="107"/>
      <c r="E110" s="107"/>
      <c r="F110" s="1305"/>
      <c r="G110" s="1304"/>
      <c r="H110" s="332"/>
      <c r="I110" s="332"/>
      <c r="K110" s="332"/>
      <c r="L110" s="115"/>
      <c r="M110" s="115"/>
      <c r="N110" s="115"/>
      <c r="O110" s="108"/>
      <c r="R110" s="123"/>
      <c r="W110" s="124"/>
      <c r="X110" s="108"/>
      <c r="Y110" s="108"/>
    </row>
    <row r="111" spans="1:25" s="137" customFormat="1" ht="10.5" customHeight="1">
      <c r="A111" s="1306"/>
      <c r="B111" s="1305"/>
      <c r="C111" s="1305"/>
      <c r="D111" s="107"/>
      <c r="E111" s="107"/>
      <c r="F111" s="1305"/>
      <c r="G111" s="1304"/>
      <c r="H111" s="332"/>
      <c r="I111" s="332"/>
      <c r="K111" s="332"/>
      <c r="L111" s="115"/>
      <c r="M111" s="115"/>
      <c r="N111" s="115"/>
      <c r="O111" s="108"/>
      <c r="P111" s="122"/>
      <c r="R111" s="123"/>
      <c r="W111" s="124"/>
      <c r="X111" s="108"/>
      <c r="Y111" s="108"/>
    </row>
    <row r="112" spans="1:25" s="137" customFormat="1" ht="10.5" customHeight="1">
      <c r="A112" s="1306"/>
      <c r="B112" s="1305"/>
      <c r="C112" s="1305"/>
      <c r="D112" s="114"/>
      <c r="E112" s="114"/>
      <c r="F112" s="1305"/>
      <c r="G112" s="1304"/>
      <c r="H112" s="332"/>
      <c r="I112" s="332"/>
      <c r="K112" s="332"/>
      <c r="L112" s="115"/>
      <c r="M112" s="115"/>
      <c r="N112" s="115"/>
      <c r="O112" s="108"/>
      <c r="P112" s="122"/>
      <c r="R112" s="123"/>
      <c r="S112" s="123"/>
      <c r="T112" s="123"/>
      <c r="U112" s="123"/>
      <c r="V112" s="123"/>
      <c r="W112" s="105"/>
      <c r="X112" s="108"/>
      <c r="Y112" s="108"/>
    </row>
    <row r="113" spans="1:25" s="137" customFormat="1" ht="10.5" customHeight="1">
      <c r="A113" s="1306"/>
      <c r="B113" s="1308"/>
      <c r="C113" s="1305"/>
      <c r="D113" s="114"/>
      <c r="E113" s="114"/>
      <c r="F113" s="1305"/>
      <c r="G113" s="1304"/>
      <c r="H113" s="332"/>
      <c r="I113" s="332"/>
      <c r="K113" s="332"/>
      <c r="L113" s="115"/>
      <c r="M113" s="115"/>
      <c r="N113" s="115"/>
      <c r="O113" s="108"/>
      <c r="P113" s="104"/>
      <c r="Q113" s="21"/>
      <c r="R113" s="76"/>
      <c r="S113" s="123"/>
      <c r="T113" s="123"/>
      <c r="U113" s="123"/>
      <c r="V113" s="123"/>
      <c r="W113" s="105"/>
      <c r="X113" s="108"/>
      <c r="Y113" s="108"/>
    </row>
    <row r="114" spans="1:25" s="137" customFormat="1" ht="10.5" customHeight="1">
      <c r="A114" s="1306"/>
      <c r="B114" s="1304"/>
      <c r="C114" s="1305"/>
      <c r="D114" s="114"/>
      <c r="E114" s="114"/>
      <c r="F114" s="1305"/>
      <c r="G114" s="1304"/>
      <c r="H114" s="1307"/>
      <c r="I114" s="332"/>
      <c r="K114" s="332"/>
      <c r="L114" s="115"/>
      <c r="M114" s="115"/>
      <c r="N114" s="115"/>
      <c r="O114" s="108"/>
      <c r="P114" s="104"/>
      <c r="Q114" s="21"/>
      <c r="R114" s="76"/>
      <c r="S114" s="76"/>
      <c r="T114" s="76"/>
      <c r="U114" s="76"/>
      <c r="V114" s="76"/>
      <c r="W114" s="105"/>
      <c r="X114" s="108"/>
      <c r="Y114" s="108"/>
    </row>
    <row r="115" spans="1:25" s="137" customFormat="1" ht="10.5" customHeight="1">
      <c r="A115" s="1306"/>
      <c r="B115" s="1304"/>
      <c r="C115" s="1305"/>
      <c r="D115" s="114"/>
      <c r="E115" s="114"/>
      <c r="F115" s="1305"/>
      <c r="G115" s="1304"/>
      <c r="H115" s="1307"/>
      <c r="I115" s="332"/>
      <c r="K115" s="332"/>
      <c r="L115" s="115"/>
      <c r="M115" s="115"/>
      <c r="N115" s="115"/>
      <c r="O115" s="108"/>
      <c r="P115" s="74"/>
      <c r="Q115" s="74"/>
      <c r="R115" s="74"/>
      <c r="S115" s="76"/>
      <c r="T115" s="76"/>
      <c r="U115" s="76"/>
      <c r="V115" s="76"/>
      <c r="W115" s="105"/>
      <c r="X115" s="108"/>
      <c r="Y115" s="108"/>
    </row>
    <row r="116" spans="1:25" s="137" customFormat="1" ht="10.5" customHeight="1">
      <c r="A116" s="1306"/>
      <c r="B116" s="1304"/>
      <c r="C116" s="1305"/>
      <c r="D116" s="114"/>
      <c r="E116" s="114"/>
      <c r="F116" s="1305"/>
      <c r="G116" s="1304"/>
      <c r="H116" s="332"/>
      <c r="I116" s="332"/>
      <c r="J116" s="22"/>
      <c r="K116" s="332"/>
      <c r="L116" s="115"/>
      <c r="M116" s="115"/>
      <c r="N116" s="115"/>
      <c r="O116" s="108"/>
      <c r="P116" s="74"/>
      <c r="Q116" s="74"/>
      <c r="R116" s="74"/>
      <c r="S116" s="74"/>
      <c r="T116" s="74"/>
      <c r="U116" s="74"/>
      <c r="V116" s="74"/>
      <c r="W116" s="113"/>
      <c r="X116" s="108"/>
      <c r="Y116" s="108"/>
    </row>
    <row r="117" spans="1:25" s="137" customFormat="1" ht="10.5" customHeight="1">
      <c r="A117" s="1306"/>
      <c r="B117" s="1304"/>
      <c r="C117" s="1305"/>
      <c r="D117" s="114"/>
      <c r="E117" s="114"/>
      <c r="F117" s="1305"/>
      <c r="G117" s="1304"/>
      <c r="H117" s="332"/>
      <c r="I117" s="332"/>
      <c r="J117" s="22"/>
      <c r="K117" s="332"/>
      <c r="L117" s="115"/>
      <c r="M117" s="115"/>
      <c r="N117" s="115"/>
      <c r="O117" s="108"/>
      <c r="P117" s="106"/>
      <c r="Q117" s="106"/>
      <c r="R117" s="106"/>
      <c r="S117" s="74"/>
      <c r="T117" s="74"/>
      <c r="U117" s="74"/>
      <c r="V117" s="74"/>
      <c r="W117" s="113"/>
      <c r="X117" s="108"/>
      <c r="Y117" s="108"/>
    </row>
    <row r="118" spans="1:25" s="137" customFormat="1" ht="10.5" customHeight="1">
      <c r="A118" s="1306"/>
      <c r="B118" s="1304"/>
      <c r="C118" s="1305"/>
      <c r="D118" s="114"/>
      <c r="E118" s="114"/>
      <c r="F118" s="1305"/>
      <c r="G118" s="1304"/>
      <c r="H118" s="1314"/>
      <c r="I118" s="332"/>
      <c r="J118" s="22"/>
      <c r="K118" s="332"/>
      <c r="L118" s="115"/>
      <c r="M118" s="115"/>
      <c r="N118" s="115"/>
      <c r="O118" s="108"/>
      <c r="P118" s="22"/>
      <c r="Q118" s="22"/>
      <c r="R118" s="22"/>
      <c r="S118" s="106"/>
      <c r="T118" s="106"/>
      <c r="U118" s="106"/>
      <c r="V118" s="106"/>
      <c r="W118" s="106"/>
      <c r="X118" s="108"/>
      <c r="Y118" s="108"/>
    </row>
    <row r="119" spans="1:25" s="137" customFormat="1" ht="10.5" customHeight="1">
      <c r="A119" s="1306"/>
      <c r="B119" s="1304"/>
      <c r="C119" s="1305"/>
      <c r="D119" s="114"/>
      <c r="E119" s="114"/>
      <c r="F119" s="1305"/>
      <c r="G119" s="1304"/>
      <c r="H119" s="1314"/>
      <c r="I119" s="332"/>
      <c r="J119" s="22"/>
      <c r="K119" s="332"/>
      <c r="L119" s="115"/>
      <c r="M119" s="115"/>
      <c r="N119" s="115"/>
      <c r="O119" s="108"/>
      <c r="P119" s="22"/>
      <c r="Q119" s="108"/>
      <c r="R119" s="108"/>
      <c r="S119" s="108"/>
      <c r="T119" s="108"/>
      <c r="U119" s="108"/>
      <c r="V119" s="22"/>
      <c r="W119" s="116"/>
      <c r="X119" s="108"/>
      <c r="Y119" s="108"/>
    </row>
    <row r="120" spans="1:25" s="137" customFormat="1" ht="10.5" customHeight="1">
      <c r="A120" s="22"/>
      <c r="B120" s="22"/>
      <c r="C120" s="107"/>
      <c r="D120" s="114"/>
      <c r="E120" s="114"/>
      <c r="F120" s="22"/>
      <c r="G120" s="22"/>
      <c r="H120" s="22"/>
      <c r="I120" s="22"/>
      <c r="J120" s="22"/>
      <c r="K120" s="23"/>
      <c r="L120" s="115"/>
      <c r="M120" s="115"/>
      <c r="N120" s="115"/>
      <c r="O120" s="108"/>
      <c r="P120" s="22"/>
      <c r="Q120" s="108"/>
      <c r="R120" s="108"/>
      <c r="S120" s="108"/>
      <c r="T120" s="108"/>
      <c r="U120" s="108"/>
      <c r="V120" s="22"/>
      <c r="W120" s="116"/>
      <c r="X120" s="108"/>
      <c r="Y120" s="108"/>
    </row>
    <row r="121" spans="1:25" s="137" customFormat="1" ht="9.75" customHeight="1">
      <c r="A121" s="22"/>
      <c r="B121" s="22"/>
      <c r="C121" s="107"/>
      <c r="D121" s="114"/>
      <c r="E121" s="114"/>
      <c r="F121" s="22"/>
      <c r="G121" s="22"/>
      <c r="H121" s="22"/>
      <c r="I121" s="22"/>
      <c r="J121" s="22"/>
      <c r="K121" s="23"/>
      <c r="L121" s="115"/>
      <c r="M121" s="115"/>
      <c r="N121" s="115"/>
      <c r="O121" s="108"/>
      <c r="P121" s="22"/>
      <c r="Q121" s="108"/>
      <c r="R121" s="108"/>
      <c r="S121" s="108"/>
      <c r="T121" s="108"/>
      <c r="U121" s="108"/>
      <c r="V121" s="22"/>
      <c r="W121" s="116"/>
      <c r="X121" s="108"/>
      <c r="Y121" s="108"/>
    </row>
    <row r="122" spans="1:25" s="137" customFormat="1" ht="9.75" customHeight="1">
      <c r="A122" s="22"/>
      <c r="B122" s="22"/>
      <c r="C122" s="107"/>
      <c r="D122" s="114"/>
      <c r="E122" s="114"/>
      <c r="F122" s="22"/>
      <c r="G122" s="22"/>
      <c r="H122" s="22"/>
      <c r="I122" s="22"/>
      <c r="J122" s="22"/>
      <c r="K122" s="23"/>
      <c r="L122" s="115"/>
      <c r="M122" s="115"/>
      <c r="N122" s="115"/>
      <c r="O122" s="108"/>
      <c r="P122" s="22"/>
      <c r="Q122" s="108"/>
      <c r="R122" s="108"/>
      <c r="S122" s="108"/>
      <c r="T122" s="108"/>
      <c r="U122" s="108"/>
      <c r="V122" s="22"/>
      <c r="W122" s="116"/>
      <c r="X122" s="108"/>
      <c r="Y122" s="108"/>
    </row>
    <row r="123" spans="1:25" s="137" customFormat="1" ht="9.75" customHeight="1">
      <c r="A123" s="108"/>
      <c r="B123" s="108"/>
      <c r="C123" s="114"/>
      <c r="D123" s="114"/>
      <c r="E123" s="114"/>
      <c r="F123" s="108"/>
      <c r="G123" s="108"/>
      <c r="H123" s="108"/>
      <c r="I123" s="108"/>
      <c r="J123" s="108"/>
      <c r="K123" s="115"/>
      <c r="L123" s="115"/>
      <c r="M123" s="115"/>
      <c r="N123" s="115"/>
      <c r="O123" s="108"/>
      <c r="P123" s="22"/>
      <c r="Q123" s="108"/>
      <c r="R123" s="108"/>
      <c r="S123" s="108"/>
      <c r="T123" s="108"/>
      <c r="U123" s="108"/>
      <c r="V123" s="22"/>
      <c r="W123" s="116"/>
      <c r="X123" s="108"/>
      <c r="Y123" s="108"/>
    </row>
    <row r="124" spans="1:25" s="137" customFormat="1" ht="9.75" customHeight="1">
      <c r="A124" s="108"/>
      <c r="B124" s="108"/>
      <c r="C124" s="114"/>
      <c r="D124" s="114"/>
      <c r="E124" s="114"/>
      <c r="F124" s="108"/>
      <c r="G124" s="108"/>
      <c r="H124" s="108"/>
      <c r="I124" s="108"/>
      <c r="J124" s="108"/>
      <c r="K124" s="115"/>
      <c r="L124" s="115"/>
      <c r="M124" s="115"/>
      <c r="N124" s="115"/>
      <c r="O124" s="108"/>
      <c r="P124" s="22"/>
      <c r="Q124" s="108"/>
      <c r="R124" s="108"/>
      <c r="S124" s="108"/>
      <c r="T124" s="108"/>
      <c r="U124" s="108"/>
      <c r="V124" s="22"/>
      <c r="W124" s="116"/>
      <c r="X124" s="108"/>
      <c r="Y124" s="108"/>
    </row>
    <row r="125" spans="1:25" s="137" customFormat="1" ht="9.75" customHeight="1">
      <c r="A125" s="108"/>
      <c r="B125" s="108"/>
      <c r="C125" s="114"/>
      <c r="D125" s="114"/>
      <c r="E125" s="114"/>
      <c r="F125" s="108"/>
      <c r="G125" s="108"/>
      <c r="H125" s="108"/>
      <c r="I125" s="108"/>
      <c r="J125" s="108"/>
      <c r="K125" s="115"/>
      <c r="L125" s="115"/>
      <c r="M125" s="115"/>
      <c r="N125" s="115"/>
      <c r="O125" s="108"/>
      <c r="P125" s="22"/>
      <c r="Q125" s="108"/>
      <c r="R125" s="108"/>
      <c r="S125" s="108"/>
      <c r="T125" s="108"/>
      <c r="U125" s="108"/>
      <c r="V125" s="22"/>
      <c r="W125" s="116"/>
      <c r="X125" s="108"/>
      <c r="Y125" s="108"/>
    </row>
    <row r="126" spans="1:25" s="137" customFormat="1" ht="9.75" customHeight="1">
      <c r="A126" s="108"/>
      <c r="B126" s="108"/>
      <c r="C126" s="114"/>
      <c r="D126" s="114"/>
      <c r="E126" s="114"/>
      <c r="F126" s="108"/>
      <c r="G126" s="108"/>
      <c r="H126" s="108"/>
      <c r="I126" s="108"/>
      <c r="J126" s="108"/>
      <c r="K126" s="115"/>
      <c r="L126" s="115"/>
      <c r="M126" s="115"/>
      <c r="N126" s="115"/>
      <c r="O126" s="108"/>
      <c r="P126" s="108"/>
      <c r="Q126" s="108"/>
      <c r="R126" s="108"/>
      <c r="S126" s="108"/>
      <c r="T126" s="108"/>
      <c r="U126" s="108"/>
      <c r="V126" s="22"/>
      <c r="W126" s="116"/>
      <c r="X126" s="108"/>
      <c r="Y126" s="108"/>
    </row>
    <row r="127" spans="1:25" s="137" customFormat="1" ht="9.75" customHeight="1">
      <c r="A127" s="108"/>
      <c r="B127" s="108"/>
      <c r="C127" s="114"/>
      <c r="D127" s="114"/>
      <c r="E127" s="114"/>
      <c r="F127" s="108"/>
      <c r="G127" s="108"/>
      <c r="H127" s="108"/>
      <c r="I127" s="108"/>
      <c r="J127" s="108"/>
      <c r="K127" s="115"/>
      <c r="L127" s="115"/>
      <c r="M127" s="115"/>
      <c r="N127" s="115"/>
      <c r="O127" s="108"/>
      <c r="P127" s="108"/>
      <c r="Q127" s="108"/>
      <c r="R127" s="108"/>
      <c r="S127" s="108"/>
      <c r="T127" s="108"/>
      <c r="U127" s="108"/>
      <c r="V127" s="22"/>
      <c r="W127" s="116"/>
      <c r="X127" s="108"/>
      <c r="Y127" s="108"/>
    </row>
    <row r="128" spans="1:25" s="137" customFormat="1" ht="9.75" customHeight="1">
      <c r="A128" s="108"/>
      <c r="B128" s="108"/>
      <c r="C128" s="114"/>
      <c r="D128" s="114"/>
      <c r="E128" s="114"/>
      <c r="F128" s="108"/>
      <c r="G128" s="108"/>
      <c r="H128" s="108"/>
      <c r="I128" s="108"/>
      <c r="J128" s="108"/>
      <c r="K128" s="115"/>
      <c r="L128" s="115"/>
      <c r="M128" s="115"/>
      <c r="N128" s="115"/>
      <c r="O128" s="108"/>
      <c r="P128" s="108"/>
      <c r="Q128" s="108"/>
      <c r="R128" s="108"/>
      <c r="S128" s="108"/>
      <c r="T128" s="108"/>
      <c r="U128" s="108"/>
      <c r="V128" s="22"/>
      <c r="W128" s="116"/>
      <c r="X128" s="108"/>
      <c r="Y128" s="108"/>
    </row>
    <row r="129" spans="1:25" s="137" customFormat="1" ht="12" customHeight="1">
      <c r="A129" s="108"/>
      <c r="B129" s="108"/>
      <c r="C129" s="114"/>
      <c r="D129" s="114"/>
      <c r="E129" s="114"/>
      <c r="F129" s="108"/>
      <c r="G129" s="108"/>
      <c r="H129" s="108"/>
      <c r="I129" s="108"/>
      <c r="J129" s="108"/>
      <c r="K129" s="115"/>
      <c r="L129" s="115"/>
      <c r="M129" s="115"/>
      <c r="N129" s="115"/>
      <c r="O129" s="108"/>
      <c r="P129" s="108"/>
      <c r="Q129" s="108"/>
      <c r="R129" s="108"/>
      <c r="S129" s="108"/>
      <c r="T129" s="108"/>
      <c r="U129" s="108"/>
      <c r="V129" s="22"/>
      <c r="W129" s="116"/>
      <c r="X129" s="108"/>
      <c r="Y129" s="108"/>
    </row>
    <row r="130" spans="1:25" s="137" customFormat="1" ht="12" customHeight="1">
      <c r="A130" s="108"/>
      <c r="B130" s="108"/>
      <c r="C130" s="114"/>
      <c r="D130" s="114"/>
      <c r="E130" s="114"/>
      <c r="F130" s="108"/>
      <c r="G130" s="108"/>
      <c r="H130" s="108"/>
      <c r="I130" s="108"/>
      <c r="J130" s="108"/>
      <c r="K130" s="115"/>
      <c r="L130" s="115"/>
      <c r="M130" s="115"/>
      <c r="N130" s="115"/>
      <c r="O130" s="108"/>
      <c r="P130" s="108"/>
      <c r="Q130" s="108"/>
      <c r="R130" s="108"/>
      <c r="S130" s="108"/>
      <c r="T130" s="108"/>
      <c r="U130" s="108"/>
      <c r="V130" s="22"/>
      <c r="W130" s="116"/>
      <c r="X130" s="108"/>
      <c r="Y130" s="108"/>
    </row>
    <row r="131" spans="1:25" s="137" customFormat="1" ht="12" customHeight="1">
      <c r="A131" s="108"/>
      <c r="B131" s="108"/>
      <c r="C131" s="114"/>
      <c r="D131" s="114"/>
      <c r="E131" s="114"/>
      <c r="F131" s="108"/>
      <c r="G131" s="108"/>
      <c r="H131" s="108"/>
      <c r="I131" s="108"/>
      <c r="J131" s="108"/>
      <c r="K131" s="115"/>
      <c r="L131" s="115"/>
      <c r="M131" s="115"/>
      <c r="N131" s="115"/>
      <c r="O131" s="108"/>
      <c r="P131" s="108"/>
      <c r="Q131" s="108"/>
      <c r="R131" s="108"/>
      <c r="S131" s="108"/>
      <c r="T131" s="108"/>
      <c r="U131" s="108"/>
      <c r="V131" s="22"/>
      <c r="W131" s="116"/>
      <c r="X131" s="108"/>
      <c r="Y131" s="108"/>
    </row>
    <row r="132" spans="1:25" s="137" customFormat="1" ht="12" customHeight="1">
      <c r="A132" s="108"/>
      <c r="B132" s="108"/>
      <c r="C132" s="114"/>
      <c r="D132" s="114"/>
      <c r="E132" s="114"/>
      <c r="F132" s="108"/>
      <c r="G132" s="108"/>
      <c r="H132" s="108"/>
      <c r="I132" s="108"/>
      <c r="J132" s="108"/>
      <c r="K132" s="115"/>
      <c r="L132" s="115"/>
      <c r="M132" s="115"/>
      <c r="N132" s="115"/>
      <c r="O132" s="108"/>
      <c r="P132" s="108"/>
      <c r="Q132" s="108"/>
      <c r="R132" s="108"/>
      <c r="S132" s="108"/>
      <c r="T132" s="108"/>
      <c r="U132" s="108"/>
      <c r="V132" s="22"/>
      <c r="W132" s="116"/>
      <c r="X132" s="108"/>
      <c r="Y132" s="108"/>
    </row>
    <row r="133" spans="1:25" s="137" customFormat="1" ht="12" customHeight="1">
      <c r="A133" s="108"/>
      <c r="B133" s="108"/>
      <c r="C133" s="114"/>
      <c r="D133" s="114"/>
      <c r="E133" s="114"/>
      <c r="F133" s="108"/>
      <c r="G133" s="108"/>
      <c r="H133" s="108"/>
      <c r="I133" s="108"/>
      <c r="J133" s="108"/>
      <c r="K133" s="115"/>
      <c r="L133" s="115"/>
      <c r="M133" s="115"/>
      <c r="N133" s="115"/>
      <c r="O133" s="108"/>
      <c r="P133" s="108"/>
      <c r="Q133" s="108"/>
      <c r="R133" s="108"/>
      <c r="S133" s="108"/>
      <c r="T133" s="108"/>
      <c r="U133" s="108"/>
      <c r="V133" s="22"/>
      <c r="W133" s="116"/>
      <c r="X133" s="108"/>
      <c r="Y133" s="108"/>
    </row>
    <row r="134" spans="1:25" s="137" customFormat="1" ht="12" customHeight="1">
      <c r="A134" s="108"/>
      <c r="B134" s="108"/>
      <c r="C134" s="114"/>
      <c r="D134" s="114"/>
      <c r="E134" s="114"/>
      <c r="F134" s="108"/>
      <c r="G134" s="108"/>
      <c r="H134" s="108"/>
      <c r="I134" s="108"/>
      <c r="J134" s="108"/>
      <c r="K134" s="115"/>
      <c r="L134" s="115"/>
      <c r="M134" s="115"/>
      <c r="N134" s="115"/>
      <c r="O134" s="108"/>
      <c r="P134" s="108"/>
      <c r="Q134" s="108"/>
      <c r="R134" s="108"/>
      <c r="S134" s="108"/>
      <c r="T134" s="108"/>
      <c r="U134" s="108"/>
      <c r="V134" s="22"/>
      <c r="W134" s="116"/>
      <c r="X134" s="108"/>
      <c r="Y134" s="108"/>
    </row>
    <row r="135" spans="1:25" s="137" customFormat="1" ht="12" customHeight="1">
      <c r="A135" s="108"/>
      <c r="B135" s="108"/>
      <c r="C135" s="114"/>
      <c r="D135" s="114"/>
      <c r="E135" s="114"/>
      <c r="F135" s="108"/>
      <c r="G135" s="108"/>
      <c r="H135" s="108"/>
      <c r="I135" s="108"/>
      <c r="J135" s="108"/>
      <c r="K135" s="115"/>
      <c r="L135" s="115"/>
      <c r="M135" s="115"/>
      <c r="N135" s="115"/>
      <c r="O135" s="108"/>
      <c r="P135" s="108"/>
      <c r="Q135" s="108"/>
      <c r="R135" s="108"/>
      <c r="S135" s="108"/>
      <c r="T135" s="108"/>
      <c r="U135" s="108"/>
      <c r="V135" s="22"/>
      <c r="W135" s="116"/>
      <c r="X135" s="108"/>
      <c r="Y135" s="108"/>
    </row>
    <row r="136" spans="1:25" s="22" customFormat="1" ht="9.75" customHeight="1">
      <c r="A136" s="108"/>
      <c r="B136" s="108"/>
      <c r="C136" s="114"/>
      <c r="D136" s="114"/>
      <c r="E136" s="114"/>
      <c r="F136" s="108"/>
      <c r="G136" s="108"/>
      <c r="H136" s="108"/>
      <c r="I136" s="108"/>
      <c r="J136" s="108"/>
      <c r="K136" s="115"/>
      <c r="L136" s="115"/>
      <c r="M136" s="115"/>
      <c r="N136" s="115"/>
      <c r="O136" s="108"/>
      <c r="P136" s="108"/>
      <c r="Q136" s="108"/>
      <c r="R136" s="108"/>
      <c r="S136" s="108"/>
      <c r="T136" s="108"/>
      <c r="U136" s="108"/>
      <c r="W136" s="116"/>
      <c r="X136" s="108"/>
      <c r="Y136" s="108"/>
    </row>
    <row r="137" spans="1:25" s="22" customFormat="1" ht="9.75" customHeight="1">
      <c r="A137" s="108"/>
      <c r="B137" s="108"/>
      <c r="C137" s="114"/>
      <c r="D137" s="114"/>
      <c r="E137" s="114"/>
      <c r="F137" s="108"/>
      <c r="G137" s="108"/>
      <c r="H137" s="108"/>
      <c r="I137" s="108"/>
      <c r="J137" s="108"/>
      <c r="K137" s="115"/>
      <c r="L137" s="115"/>
      <c r="M137" s="115"/>
      <c r="N137" s="115"/>
      <c r="O137" s="108"/>
      <c r="P137" s="108"/>
      <c r="Q137" s="108"/>
      <c r="R137" s="108"/>
      <c r="S137" s="108"/>
      <c r="T137" s="108"/>
      <c r="U137" s="108"/>
      <c r="W137" s="116"/>
      <c r="X137" s="108"/>
      <c r="Y137" s="108"/>
    </row>
    <row r="138" spans="1:25" s="22" customFormat="1" ht="9.75" customHeight="1">
      <c r="A138" s="108"/>
      <c r="B138" s="108"/>
      <c r="C138" s="114"/>
      <c r="D138" s="114"/>
      <c r="E138" s="114"/>
      <c r="F138" s="108"/>
      <c r="G138" s="108"/>
      <c r="H138" s="108"/>
      <c r="I138" s="108"/>
      <c r="J138" s="108"/>
      <c r="K138" s="115"/>
      <c r="L138" s="115"/>
      <c r="M138" s="115"/>
      <c r="N138" s="115"/>
      <c r="O138" s="108"/>
      <c r="P138" s="108"/>
      <c r="Q138" s="108"/>
      <c r="R138" s="108"/>
      <c r="S138" s="108"/>
      <c r="T138" s="108"/>
      <c r="U138" s="108"/>
      <c r="W138" s="116"/>
      <c r="X138" s="108"/>
      <c r="Y138" s="108"/>
    </row>
  </sheetData>
  <sheetProtection/>
  <mergeCells count="22">
    <mergeCell ref="P86:W86"/>
    <mergeCell ref="A91:W91"/>
    <mergeCell ref="W101:W102"/>
    <mergeCell ref="T80:U80"/>
    <mergeCell ref="T81:U81"/>
    <mergeCell ref="T82:U82"/>
    <mergeCell ref="T83:U83"/>
    <mergeCell ref="A84:K85"/>
    <mergeCell ref="T84:U84"/>
    <mergeCell ref="T85:U85"/>
    <mergeCell ref="T7:U7"/>
    <mergeCell ref="P48:W49"/>
    <mergeCell ref="A56:K57"/>
    <mergeCell ref="P67:W67"/>
    <mergeCell ref="P78:W78"/>
    <mergeCell ref="T79:U79"/>
    <mergeCell ref="A1:W1"/>
    <mergeCell ref="K2:W2"/>
    <mergeCell ref="S3:W3"/>
    <mergeCell ref="A4:W4"/>
    <mergeCell ref="A5:W5"/>
    <mergeCell ref="P6:W6"/>
  </mergeCells>
  <printOptions horizontalCentered="1"/>
  <pageMargins left="0" right="0" top="0" bottom="0" header="0" footer="0"/>
  <pageSetup horizontalDpi="600" verticalDpi="600" orientation="portrait" paperSize="9" scale="68" r:id="rId1"/>
  <headerFooter alignWithMargins="0">
    <oddFooter>&amp;Rстр. 2 из.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5"/>
  <sheetViews>
    <sheetView view="pageBreakPreview" zoomScale="85" zoomScaleSheetLayoutView="85" zoomScalePageLayoutView="0" workbookViewId="0" topLeftCell="A1">
      <selection activeCell="D9" sqref="D9"/>
    </sheetView>
  </sheetViews>
  <sheetFormatPr defaultColWidth="9.00390625" defaultRowHeight="9" customHeight="1"/>
  <cols>
    <col min="1" max="1" width="23.125" style="29" customWidth="1"/>
    <col min="2" max="2" width="11.375" style="30" customWidth="1"/>
    <col min="3" max="3" width="8.75390625" style="29" customWidth="1"/>
    <col min="4" max="4" width="10.375" style="29" customWidth="1"/>
    <col min="5" max="5" width="12.00390625" style="29" customWidth="1"/>
    <col min="6" max="6" width="11.875" style="29" hidden="1" customWidth="1"/>
    <col min="7" max="7" width="12.625" style="119" customWidth="1"/>
    <col min="8" max="8" width="10.25390625" style="119" hidden="1" customWidth="1"/>
    <col min="9" max="9" width="12.75390625" style="119" hidden="1" customWidth="1"/>
    <col min="10" max="10" width="1.37890625" style="1" customWidth="1"/>
    <col min="11" max="11" width="29.25390625" style="29" customWidth="1"/>
    <col min="12" max="12" width="8.25390625" style="29" customWidth="1"/>
    <col min="13" max="13" width="8.375" style="29" customWidth="1"/>
    <col min="14" max="14" width="9.875" style="29" customWidth="1"/>
    <col min="15" max="15" width="12.75390625" style="29" customWidth="1"/>
    <col min="16" max="16" width="9.125" style="29" hidden="1" customWidth="1"/>
    <col min="17" max="17" width="12.75390625" style="119" customWidth="1"/>
    <col min="18" max="18" width="19.625" style="1" customWidth="1"/>
    <col min="19" max="19" width="7.00390625" style="29" customWidth="1"/>
    <col min="20" max="20" width="3.25390625" style="29" customWidth="1"/>
    <col min="21" max="21" width="7.125" style="29" customWidth="1"/>
    <col min="22" max="22" width="9.125" style="29" customWidth="1"/>
    <col min="23" max="23" width="11.75390625" style="29" customWidth="1"/>
    <col min="24" max="24" width="12.875" style="29" customWidth="1"/>
    <col min="25" max="16384" width="9.125" style="29" customWidth="1"/>
  </cols>
  <sheetData>
    <row r="1" spans="1:17" ht="19.5" customHeight="1">
      <c r="A1" s="1900" t="s">
        <v>61</v>
      </c>
      <c r="B1" s="1900"/>
      <c r="C1" s="1900"/>
      <c r="D1" s="1901"/>
      <c r="E1" s="1901"/>
      <c r="F1" s="1901"/>
      <c r="G1" s="1901"/>
      <c r="H1" s="172"/>
      <c r="I1" s="172"/>
      <c r="K1" s="1902" t="s">
        <v>383</v>
      </c>
      <c r="L1" s="1902"/>
      <c r="M1" s="1902"/>
      <c r="N1" s="1902"/>
      <c r="O1" s="1902"/>
      <c r="P1" s="1902"/>
      <c r="Q1" s="1902"/>
    </row>
    <row r="2" spans="1:17" ht="19.5" customHeight="1">
      <c r="A2" s="1900"/>
      <c r="B2" s="1900"/>
      <c r="C2" s="1900"/>
      <c r="D2" s="1901"/>
      <c r="E2" s="1901"/>
      <c r="F2" s="1901"/>
      <c r="G2" s="1901"/>
      <c r="H2" s="172"/>
      <c r="I2" s="172"/>
      <c r="K2" s="537" t="s">
        <v>384</v>
      </c>
      <c r="L2" s="537"/>
      <c r="M2" s="537"/>
      <c r="N2" s="537"/>
      <c r="O2" s="537"/>
      <c r="P2" s="537"/>
      <c r="Q2" s="538" t="s">
        <v>3137</v>
      </c>
    </row>
    <row r="3" spans="1:18" s="44" customFormat="1" ht="30" customHeight="1" thickBot="1">
      <c r="A3" s="483" t="s">
        <v>538</v>
      </c>
      <c r="B3" s="365"/>
      <c r="C3" s="365"/>
      <c r="D3" s="552" t="s">
        <v>147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65"/>
    </row>
    <row r="4" spans="1:18" s="54" customFormat="1" ht="12.75" customHeight="1" thickBot="1">
      <c r="A4" s="253" t="s">
        <v>81</v>
      </c>
      <c r="B4" s="255" t="s">
        <v>88</v>
      </c>
      <c r="C4" s="255" t="s">
        <v>673</v>
      </c>
      <c r="D4" s="255" t="s">
        <v>84</v>
      </c>
      <c r="E4" s="256" t="s">
        <v>674</v>
      </c>
      <c r="F4" s="254"/>
      <c r="G4" s="358" t="s">
        <v>87</v>
      </c>
      <c r="H4" s="193"/>
      <c r="I4" s="193"/>
      <c r="J4" s="257"/>
      <c r="K4" s="253" t="s">
        <v>81</v>
      </c>
      <c r="L4" s="258" t="s">
        <v>526</v>
      </c>
      <c r="M4" s="259" t="s">
        <v>527</v>
      </c>
      <c r="N4" s="260" t="s">
        <v>84</v>
      </c>
      <c r="O4" s="260" t="s">
        <v>131</v>
      </c>
      <c r="P4" s="261" t="s">
        <v>83</v>
      </c>
      <c r="Q4" s="262" t="s">
        <v>82</v>
      </c>
      <c r="R4" s="257"/>
    </row>
    <row r="5" spans="1:21" s="44" customFormat="1" ht="12.75" customHeight="1" thickBot="1">
      <c r="A5" s="46" t="s">
        <v>74</v>
      </c>
      <c r="B5" s="47">
        <v>50</v>
      </c>
      <c r="C5" s="47">
        <v>50</v>
      </c>
      <c r="D5" s="47" t="s">
        <v>223</v>
      </c>
      <c r="E5" s="551">
        <v>17040</v>
      </c>
      <c r="F5" s="551"/>
      <c r="G5" s="544">
        <v>49206</v>
      </c>
      <c r="H5" s="20"/>
      <c r="I5" s="264"/>
      <c r="J5" s="65"/>
      <c r="K5" s="63" t="s">
        <v>741</v>
      </c>
      <c r="L5" s="47">
        <v>16</v>
      </c>
      <c r="M5" s="47">
        <v>10</v>
      </c>
      <c r="N5" s="56" t="s">
        <v>168</v>
      </c>
      <c r="O5" s="419">
        <v>23309</v>
      </c>
      <c r="P5" s="393"/>
      <c r="Q5" s="420">
        <v>32148</v>
      </c>
      <c r="R5" s="257"/>
      <c r="S5" s="54"/>
      <c r="T5" s="54"/>
      <c r="U5" s="54"/>
    </row>
    <row r="6" spans="1:21" s="44" customFormat="1" ht="12.75" customHeight="1" thickBot="1">
      <c r="A6" s="49" t="s">
        <v>74</v>
      </c>
      <c r="B6" s="50">
        <v>50</v>
      </c>
      <c r="C6" s="50">
        <v>50</v>
      </c>
      <c r="D6" s="50" t="s">
        <v>174</v>
      </c>
      <c r="E6" s="263">
        <v>17040</v>
      </c>
      <c r="F6" s="263"/>
      <c r="G6" s="545">
        <v>47554</v>
      </c>
      <c r="H6" s="20"/>
      <c r="I6" s="211"/>
      <c r="J6" s="65"/>
      <c r="K6" s="288" t="s">
        <v>89</v>
      </c>
      <c r="L6" s="45">
        <v>16</v>
      </c>
      <c r="M6" s="45">
        <v>25</v>
      </c>
      <c r="N6" s="289" t="s">
        <v>62</v>
      </c>
      <c r="O6" s="390">
        <v>22140</v>
      </c>
      <c r="P6" s="393"/>
      <c r="Q6" s="394">
        <v>34674</v>
      </c>
      <c r="R6" s="257"/>
      <c r="S6" s="54"/>
      <c r="T6" s="54"/>
      <c r="U6" s="54"/>
    </row>
    <row r="7" spans="1:21" s="44" customFormat="1" ht="12.75" customHeight="1" thickBot="1">
      <c r="A7" s="64" t="s">
        <v>398</v>
      </c>
      <c r="B7" s="50">
        <v>45</v>
      </c>
      <c r="C7" s="50">
        <v>42</v>
      </c>
      <c r="D7" s="50" t="s">
        <v>224</v>
      </c>
      <c r="E7" s="263">
        <v>17040</v>
      </c>
      <c r="F7" s="263"/>
      <c r="G7" s="545">
        <v>38940</v>
      </c>
      <c r="H7" s="20"/>
      <c r="I7" s="267"/>
      <c r="J7" s="65"/>
      <c r="K7" s="64" t="s">
        <v>91</v>
      </c>
      <c r="L7" s="50">
        <v>25</v>
      </c>
      <c r="M7" s="50">
        <v>14</v>
      </c>
      <c r="N7" s="58" t="s">
        <v>65</v>
      </c>
      <c r="O7" s="395">
        <v>25184</v>
      </c>
      <c r="P7" s="393"/>
      <c r="Q7" s="396">
        <v>37562</v>
      </c>
      <c r="R7" s="257"/>
      <c r="S7" s="54"/>
      <c r="T7" s="54"/>
      <c r="U7" s="54"/>
    </row>
    <row r="8" spans="1:21" s="44" customFormat="1" ht="12.75" customHeight="1" thickBot="1">
      <c r="A8" s="49" t="s">
        <v>399</v>
      </c>
      <c r="B8" s="50">
        <v>25</v>
      </c>
      <c r="C8" s="50">
        <v>32</v>
      </c>
      <c r="D8" s="50" t="s">
        <v>224</v>
      </c>
      <c r="E8" s="263">
        <v>17040</v>
      </c>
      <c r="F8" s="263"/>
      <c r="G8" s="545">
        <v>38940</v>
      </c>
      <c r="H8" s="20">
        <v>19594</v>
      </c>
      <c r="I8" s="211">
        <v>12780</v>
      </c>
      <c r="J8" s="65"/>
      <c r="K8" s="64" t="s">
        <v>93</v>
      </c>
      <c r="L8" s="50">
        <v>32</v>
      </c>
      <c r="M8" s="50">
        <v>40</v>
      </c>
      <c r="N8" s="58" t="s">
        <v>224</v>
      </c>
      <c r="O8" s="395">
        <v>25964</v>
      </c>
      <c r="P8" s="393"/>
      <c r="Q8" s="396">
        <v>48228</v>
      </c>
      <c r="R8" s="257"/>
      <c r="S8" s="54"/>
      <c r="T8" s="54"/>
      <c r="U8" s="54"/>
    </row>
    <row r="9" spans="1:21" s="44" customFormat="1" ht="12.75" customHeight="1" thickBot="1">
      <c r="A9" s="49" t="s">
        <v>67</v>
      </c>
      <c r="B9" s="50">
        <v>25</v>
      </c>
      <c r="C9" s="50">
        <v>12.5</v>
      </c>
      <c r="D9" s="50" t="s">
        <v>175</v>
      </c>
      <c r="E9" s="263">
        <v>17040</v>
      </c>
      <c r="F9" s="263"/>
      <c r="G9" s="545">
        <v>30350</v>
      </c>
      <c r="H9" s="20">
        <v>11298</v>
      </c>
      <c r="I9" s="211">
        <v>12780</v>
      </c>
      <c r="J9" s="65"/>
      <c r="K9" s="64" t="s">
        <v>95</v>
      </c>
      <c r="L9" s="50">
        <v>50</v>
      </c>
      <c r="M9" s="50">
        <v>10</v>
      </c>
      <c r="N9" s="58" t="s">
        <v>175</v>
      </c>
      <c r="O9" s="395">
        <v>24090</v>
      </c>
      <c r="P9" s="393"/>
      <c r="Q9" s="396">
        <v>36932</v>
      </c>
      <c r="R9" s="257"/>
      <c r="S9" s="54"/>
      <c r="T9" s="54"/>
      <c r="U9" s="54"/>
    </row>
    <row r="10" spans="1:21" s="44" customFormat="1" ht="12.75" customHeight="1" thickBot="1">
      <c r="A10" s="49" t="s">
        <v>400</v>
      </c>
      <c r="B10" s="50">
        <v>22</v>
      </c>
      <c r="C10" s="50">
        <v>9</v>
      </c>
      <c r="D10" s="50" t="s">
        <v>65</v>
      </c>
      <c r="E10" s="263">
        <v>17040</v>
      </c>
      <c r="F10" s="263"/>
      <c r="G10" s="545">
        <v>29682</v>
      </c>
      <c r="H10" s="20">
        <v>11298</v>
      </c>
      <c r="I10" s="211">
        <v>12780</v>
      </c>
      <c r="J10" s="65"/>
      <c r="K10" s="64" t="s">
        <v>97</v>
      </c>
      <c r="L10" s="50">
        <v>50</v>
      </c>
      <c r="M10" s="50">
        <v>56</v>
      </c>
      <c r="N10" s="58" t="s">
        <v>225</v>
      </c>
      <c r="O10" s="395">
        <v>28865</v>
      </c>
      <c r="P10" s="393"/>
      <c r="Q10" s="396">
        <v>65558</v>
      </c>
      <c r="R10" s="257"/>
      <c r="S10" s="54"/>
      <c r="T10" s="54"/>
      <c r="U10" s="54"/>
    </row>
    <row r="11" spans="1:21" s="44" customFormat="1" ht="12.75" customHeight="1" thickBot="1">
      <c r="A11" s="49" t="s">
        <v>401</v>
      </c>
      <c r="B11" s="50">
        <v>20</v>
      </c>
      <c r="C11" s="50">
        <v>7.5</v>
      </c>
      <c r="D11" s="50" t="s">
        <v>65</v>
      </c>
      <c r="E11" s="263">
        <v>17040</v>
      </c>
      <c r="F11" s="263"/>
      <c r="G11" s="545">
        <v>29682</v>
      </c>
      <c r="H11" s="20">
        <v>5998</v>
      </c>
      <c r="I11" s="211">
        <v>12780</v>
      </c>
      <c r="J11" s="65"/>
      <c r="K11" s="64" t="s">
        <v>99</v>
      </c>
      <c r="L11" s="50">
        <v>44</v>
      </c>
      <c r="M11" s="50">
        <v>46</v>
      </c>
      <c r="N11" s="58" t="s">
        <v>223</v>
      </c>
      <c r="O11" s="395">
        <v>28865</v>
      </c>
      <c r="P11" s="393"/>
      <c r="Q11" s="396">
        <v>61594</v>
      </c>
      <c r="R11" s="257"/>
      <c r="S11" s="54"/>
      <c r="T11" s="54"/>
      <c r="U11" s="54"/>
    </row>
    <row r="12" spans="1:21" s="44" customFormat="1" ht="12.75" customHeight="1" thickBot="1">
      <c r="A12" s="64" t="s">
        <v>68</v>
      </c>
      <c r="B12" s="50">
        <v>100</v>
      </c>
      <c r="C12" s="50">
        <v>50</v>
      </c>
      <c r="D12" s="50" t="s">
        <v>177</v>
      </c>
      <c r="E12" s="263">
        <v>18006.8</v>
      </c>
      <c r="F12" s="263"/>
      <c r="G12" s="545">
        <v>81597</v>
      </c>
      <c r="H12" s="20">
        <v>36973</v>
      </c>
      <c r="I12" s="211">
        <v>13842</v>
      </c>
      <c r="J12" s="65"/>
      <c r="K12" s="64" t="s">
        <v>106</v>
      </c>
      <c r="L12" s="50">
        <v>70</v>
      </c>
      <c r="M12" s="50">
        <v>80</v>
      </c>
      <c r="N12" s="58" t="s">
        <v>176</v>
      </c>
      <c r="O12" s="395">
        <v>37465</v>
      </c>
      <c r="P12" s="393"/>
      <c r="Q12" s="396">
        <v>78970</v>
      </c>
      <c r="R12" s="257"/>
      <c r="S12" s="54"/>
      <c r="T12" s="54"/>
      <c r="U12" s="54"/>
    </row>
    <row r="13" spans="1:18" s="44" customFormat="1" ht="12.75" customHeight="1">
      <c r="A13" s="64" t="s">
        <v>402</v>
      </c>
      <c r="B13" s="50">
        <v>100</v>
      </c>
      <c r="C13" s="50">
        <v>32</v>
      </c>
      <c r="D13" s="50" t="s">
        <v>225</v>
      </c>
      <c r="E13" s="263">
        <v>18007</v>
      </c>
      <c r="F13" s="263"/>
      <c r="G13" s="545">
        <v>54315</v>
      </c>
      <c r="H13" s="20">
        <v>23669</v>
      </c>
      <c r="I13" s="211">
        <v>13842</v>
      </c>
      <c r="J13" s="65"/>
      <c r="K13" s="64" t="s">
        <v>107</v>
      </c>
      <c r="L13" s="50">
        <v>45</v>
      </c>
      <c r="M13" s="50">
        <v>70</v>
      </c>
      <c r="N13" s="58" t="s">
        <v>225</v>
      </c>
      <c r="O13" s="395">
        <v>37465</v>
      </c>
      <c r="P13" s="397">
        <v>22920</v>
      </c>
      <c r="Q13" s="396">
        <v>72505</v>
      </c>
      <c r="R13" s="65"/>
    </row>
    <row r="14" spans="1:18" s="44" customFormat="1" ht="12.75" customHeight="1">
      <c r="A14" s="64" t="s">
        <v>403</v>
      </c>
      <c r="B14" s="50">
        <v>80</v>
      </c>
      <c r="C14" s="50">
        <v>32</v>
      </c>
      <c r="D14" s="50" t="s">
        <v>223</v>
      </c>
      <c r="E14" s="263">
        <v>18007</v>
      </c>
      <c r="F14" s="263"/>
      <c r="G14" s="545">
        <v>50918</v>
      </c>
      <c r="H14" s="20">
        <v>19594</v>
      </c>
      <c r="I14" s="211">
        <v>13842</v>
      </c>
      <c r="J14" s="65"/>
      <c r="K14" s="64" t="s">
        <v>108</v>
      </c>
      <c r="L14" s="50">
        <v>80</v>
      </c>
      <c r="M14" s="50">
        <v>18</v>
      </c>
      <c r="N14" s="58" t="s">
        <v>348</v>
      </c>
      <c r="O14" s="395">
        <v>33660</v>
      </c>
      <c r="P14" s="396">
        <v>23280</v>
      </c>
      <c r="Q14" s="396">
        <v>57955</v>
      </c>
      <c r="R14" s="65"/>
    </row>
    <row r="15" spans="1:18" s="44" customFormat="1" ht="12.75" customHeight="1">
      <c r="A15" s="64" t="s">
        <v>69</v>
      </c>
      <c r="B15" s="50">
        <v>50</v>
      </c>
      <c r="C15" s="50">
        <v>12.5</v>
      </c>
      <c r="D15" s="50" t="s">
        <v>170</v>
      </c>
      <c r="E15" s="263">
        <v>18007</v>
      </c>
      <c r="F15" s="263"/>
      <c r="G15" s="545">
        <v>36403</v>
      </c>
      <c r="H15" s="20">
        <v>8404</v>
      </c>
      <c r="I15" s="211">
        <v>13842</v>
      </c>
      <c r="J15" s="65"/>
      <c r="K15" s="64" t="s">
        <v>742</v>
      </c>
      <c r="L15" s="50">
        <v>80</v>
      </c>
      <c r="M15" s="50">
        <v>18</v>
      </c>
      <c r="N15" s="58" t="s">
        <v>348</v>
      </c>
      <c r="O15" s="395">
        <v>58738</v>
      </c>
      <c r="P15" s="396">
        <v>29451</v>
      </c>
      <c r="Q15" s="396">
        <v>81128</v>
      </c>
      <c r="R15" s="65"/>
    </row>
    <row r="16" spans="1:18" s="44" customFormat="1" ht="12.75" customHeight="1">
      <c r="A16" s="64" t="s">
        <v>404</v>
      </c>
      <c r="B16" s="50">
        <v>45</v>
      </c>
      <c r="C16" s="50">
        <v>9</v>
      </c>
      <c r="D16" s="50" t="s">
        <v>65</v>
      </c>
      <c r="E16" s="263">
        <v>18007</v>
      </c>
      <c r="F16" s="263"/>
      <c r="G16" s="545">
        <v>31705</v>
      </c>
      <c r="H16" s="20">
        <v>5680</v>
      </c>
      <c r="I16" s="211">
        <v>13842</v>
      </c>
      <c r="J16" s="65"/>
      <c r="K16" s="64" t="s">
        <v>110</v>
      </c>
      <c r="L16" s="50">
        <v>80</v>
      </c>
      <c r="M16" s="50">
        <v>32</v>
      </c>
      <c r="N16" s="58" t="s">
        <v>262</v>
      </c>
      <c r="O16" s="395">
        <v>42070</v>
      </c>
      <c r="P16" s="396">
        <v>20845</v>
      </c>
      <c r="Q16" s="396">
        <v>74096</v>
      </c>
      <c r="R16" s="65"/>
    </row>
    <row r="17" spans="1:18" s="44" customFormat="1" ht="12.75" customHeight="1">
      <c r="A17" s="64" t="s">
        <v>405</v>
      </c>
      <c r="B17" s="50">
        <v>40</v>
      </c>
      <c r="C17" s="50">
        <v>8</v>
      </c>
      <c r="D17" s="50" t="s">
        <v>65</v>
      </c>
      <c r="E17" s="263">
        <v>18007</v>
      </c>
      <c r="F17" s="263"/>
      <c r="G17" s="545">
        <v>31705</v>
      </c>
      <c r="H17" s="20">
        <v>44780</v>
      </c>
      <c r="I17" s="211">
        <v>16284</v>
      </c>
      <c r="J17" s="65"/>
      <c r="K17" s="64" t="s">
        <v>743</v>
      </c>
      <c r="L17" s="50">
        <v>68</v>
      </c>
      <c r="M17" s="50">
        <v>26</v>
      </c>
      <c r="N17" s="58" t="s">
        <v>350</v>
      </c>
      <c r="O17" s="395" t="s">
        <v>256</v>
      </c>
      <c r="P17" s="396">
        <v>45830</v>
      </c>
      <c r="Q17" s="396">
        <v>70570</v>
      </c>
      <c r="R17" s="65"/>
    </row>
    <row r="18" spans="1:18" s="44" customFormat="1" ht="12.75" customHeight="1">
      <c r="A18" s="64" t="s">
        <v>70</v>
      </c>
      <c r="B18" s="50">
        <v>100</v>
      </c>
      <c r="C18" s="50">
        <v>80</v>
      </c>
      <c r="D18" s="50" t="s">
        <v>226</v>
      </c>
      <c r="E18" s="263">
        <v>22030</v>
      </c>
      <c r="F18" s="263"/>
      <c r="G18" s="545">
        <v>91674</v>
      </c>
      <c r="H18" s="20">
        <v>10187</v>
      </c>
      <c r="I18" s="211">
        <v>16284</v>
      </c>
      <c r="J18" s="65"/>
      <c r="K18" s="64" t="s">
        <v>111</v>
      </c>
      <c r="L18" s="50">
        <v>100</v>
      </c>
      <c r="M18" s="50">
        <v>40</v>
      </c>
      <c r="N18" s="58" t="s">
        <v>176</v>
      </c>
      <c r="O18" s="395">
        <v>27638</v>
      </c>
      <c r="P18" s="396">
        <v>41575</v>
      </c>
      <c r="Q18" s="396">
        <v>69568</v>
      </c>
      <c r="R18" s="65"/>
    </row>
    <row r="19" spans="1:18" s="44" customFormat="1" ht="12.75" customHeight="1">
      <c r="A19" s="64" t="s">
        <v>406</v>
      </c>
      <c r="B19" s="50">
        <v>90</v>
      </c>
      <c r="C19" s="50">
        <v>70</v>
      </c>
      <c r="D19" s="50" t="s">
        <v>177</v>
      </c>
      <c r="E19" s="263">
        <v>22030</v>
      </c>
      <c r="F19" s="263"/>
      <c r="G19" s="545">
        <v>85538</v>
      </c>
      <c r="H19" s="20">
        <v>36973</v>
      </c>
      <c r="I19" s="211">
        <v>16284</v>
      </c>
      <c r="J19" s="65"/>
      <c r="K19" s="64" t="s">
        <v>112</v>
      </c>
      <c r="L19" s="50">
        <v>90</v>
      </c>
      <c r="M19" s="50">
        <v>33</v>
      </c>
      <c r="N19" s="58" t="s">
        <v>225</v>
      </c>
      <c r="O19" s="395">
        <v>27638</v>
      </c>
      <c r="P19" s="396">
        <v>56985</v>
      </c>
      <c r="Q19" s="396">
        <v>62824</v>
      </c>
      <c r="R19" s="65"/>
    </row>
    <row r="20" spans="1:18" s="44" customFormat="1" ht="12.75" customHeight="1">
      <c r="A20" s="64" t="s">
        <v>407</v>
      </c>
      <c r="B20" s="50">
        <v>80</v>
      </c>
      <c r="C20" s="50">
        <v>60</v>
      </c>
      <c r="D20" s="50" t="s">
        <v>176</v>
      </c>
      <c r="E20" s="263">
        <v>22030</v>
      </c>
      <c r="F20" s="263"/>
      <c r="G20" s="545">
        <v>64888</v>
      </c>
      <c r="H20" s="20">
        <v>26654</v>
      </c>
      <c r="I20" s="211">
        <v>16284</v>
      </c>
      <c r="J20" s="65"/>
      <c r="K20" s="64" t="s">
        <v>113</v>
      </c>
      <c r="L20" s="50">
        <v>80</v>
      </c>
      <c r="M20" s="50">
        <v>28</v>
      </c>
      <c r="N20" s="58" t="s">
        <v>223</v>
      </c>
      <c r="O20" s="395">
        <v>27638</v>
      </c>
      <c r="P20" s="396">
        <v>53892</v>
      </c>
      <c r="Q20" s="396">
        <v>59368</v>
      </c>
      <c r="R20" s="65"/>
    </row>
    <row r="21" spans="1:18" s="44" customFormat="1" ht="12.75" customHeight="1">
      <c r="A21" s="64" t="s">
        <v>71</v>
      </c>
      <c r="B21" s="50">
        <v>50</v>
      </c>
      <c r="C21" s="50">
        <v>20</v>
      </c>
      <c r="D21" s="50" t="s">
        <v>298</v>
      </c>
      <c r="E21" s="263">
        <v>22030</v>
      </c>
      <c r="F21" s="263"/>
      <c r="G21" s="545">
        <v>42816</v>
      </c>
      <c r="H21" s="20">
        <v>23834</v>
      </c>
      <c r="I21" s="211">
        <v>23189</v>
      </c>
      <c r="J21" s="65"/>
      <c r="K21" s="64" t="s">
        <v>744</v>
      </c>
      <c r="L21" s="50">
        <v>160</v>
      </c>
      <c r="M21" s="50">
        <v>10</v>
      </c>
      <c r="N21" s="58" t="s">
        <v>255</v>
      </c>
      <c r="O21" s="395">
        <v>68510</v>
      </c>
      <c r="P21" s="396">
        <v>55748</v>
      </c>
      <c r="Q21" s="396">
        <v>99618</v>
      </c>
      <c r="R21" s="65"/>
    </row>
    <row r="22" spans="1:18" s="44" customFormat="1" ht="12.75" customHeight="1">
      <c r="A22" s="49" t="s">
        <v>408</v>
      </c>
      <c r="B22" s="50">
        <v>45</v>
      </c>
      <c r="C22" s="50">
        <v>17</v>
      </c>
      <c r="D22" s="50" t="s">
        <v>170</v>
      </c>
      <c r="E22" s="263">
        <v>22030</v>
      </c>
      <c r="F22" s="263"/>
      <c r="G22" s="545">
        <v>40344</v>
      </c>
      <c r="H22" s="20">
        <v>19806</v>
      </c>
      <c r="I22" s="211">
        <v>23189</v>
      </c>
      <c r="J22" s="65"/>
      <c r="K22" s="64" t="s">
        <v>745</v>
      </c>
      <c r="L22" s="50">
        <v>140</v>
      </c>
      <c r="M22" s="50">
        <v>10</v>
      </c>
      <c r="N22" s="58" t="s">
        <v>254</v>
      </c>
      <c r="O22" s="395">
        <v>68510</v>
      </c>
      <c r="P22" s="396">
        <v>63253</v>
      </c>
      <c r="Q22" s="396">
        <v>94182</v>
      </c>
      <c r="R22" s="65"/>
    </row>
    <row r="23" spans="1:18" s="44" customFormat="1" ht="12.75" customHeight="1">
      <c r="A23" s="49" t="s">
        <v>409</v>
      </c>
      <c r="B23" s="50">
        <v>40</v>
      </c>
      <c r="C23" s="50">
        <v>15</v>
      </c>
      <c r="D23" s="50" t="s">
        <v>175</v>
      </c>
      <c r="E23" s="263">
        <v>22030</v>
      </c>
      <c r="F23" s="263"/>
      <c r="G23" s="545">
        <v>36002</v>
      </c>
      <c r="H23" s="20">
        <v>17633</v>
      </c>
      <c r="I23" s="211">
        <v>26848</v>
      </c>
      <c r="J23" s="65"/>
      <c r="K23" s="64" t="s">
        <v>114</v>
      </c>
      <c r="L23" s="50">
        <v>160</v>
      </c>
      <c r="M23" s="50">
        <v>45</v>
      </c>
      <c r="N23" s="58" t="s">
        <v>246</v>
      </c>
      <c r="O23" s="395">
        <v>77812</v>
      </c>
      <c r="P23" s="396">
        <v>54042</v>
      </c>
      <c r="Q23" s="396">
        <v>143107</v>
      </c>
      <c r="R23" s="65"/>
    </row>
    <row r="24" spans="1:18" s="44" customFormat="1" ht="12.75" customHeight="1">
      <c r="A24" s="64" t="s">
        <v>72</v>
      </c>
      <c r="B24" s="50">
        <v>80</v>
      </c>
      <c r="C24" s="50">
        <v>32</v>
      </c>
      <c r="D24" s="50" t="s">
        <v>349</v>
      </c>
      <c r="E24" s="263">
        <v>32002</v>
      </c>
      <c r="F24" s="263"/>
      <c r="G24" s="545">
        <v>69523</v>
      </c>
      <c r="H24" s="20">
        <v>11868</v>
      </c>
      <c r="I24" s="211">
        <v>26848</v>
      </c>
      <c r="J24" s="65"/>
      <c r="K24" s="64" t="s">
        <v>116</v>
      </c>
      <c r="L24" s="50">
        <v>144</v>
      </c>
      <c r="M24" s="50">
        <v>36</v>
      </c>
      <c r="N24" s="58" t="s">
        <v>347</v>
      </c>
      <c r="O24" s="395">
        <v>77812</v>
      </c>
      <c r="P24" s="396" t="s">
        <v>140</v>
      </c>
      <c r="Q24" s="396">
        <v>127555</v>
      </c>
      <c r="R24" s="65"/>
    </row>
    <row r="25" spans="1:18" s="44" customFormat="1" ht="12.75" customHeight="1">
      <c r="A25" s="64" t="s">
        <v>72</v>
      </c>
      <c r="B25" s="50">
        <v>80</v>
      </c>
      <c r="C25" s="50">
        <v>32</v>
      </c>
      <c r="D25" s="50" t="s">
        <v>262</v>
      </c>
      <c r="E25" s="263">
        <v>32002</v>
      </c>
      <c r="F25" s="263"/>
      <c r="G25" s="545">
        <v>65108</v>
      </c>
      <c r="H25" s="20">
        <v>10187</v>
      </c>
      <c r="I25" s="211">
        <v>26848</v>
      </c>
      <c r="J25" s="65"/>
      <c r="K25" s="64" t="s">
        <v>90</v>
      </c>
      <c r="L25" s="50">
        <v>160</v>
      </c>
      <c r="M25" s="50">
        <v>45</v>
      </c>
      <c r="N25" s="58" t="s">
        <v>246</v>
      </c>
      <c r="O25" s="395">
        <v>117800</v>
      </c>
      <c r="P25" s="396">
        <v>46692</v>
      </c>
      <c r="Q25" s="396">
        <v>177098</v>
      </c>
      <c r="R25" s="65"/>
    </row>
    <row r="26" spans="1:18" s="44" customFormat="1" ht="12.75" customHeight="1">
      <c r="A26" s="64" t="s">
        <v>410</v>
      </c>
      <c r="B26" s="50">
        <v>72</v>
      </c>
      <c r="C26" s="50">
        <v>26</v>
      </c>
      <c r="D26" s="50" t="s">
        <v>262</v>
      </c>
      <c r="E26" s="263">
        <v>32002</v>
      </c>
      <c r="F26" s="263"/>
      <c r="G26" s="545">
        <v>65108</v>
      </c>
      <c r="H26" s="20">
        <v>39066</v>
      </c>
      <c r="I26" s="211">
        <v>27813</v>
      </c>
      <c r="J26" s="65"/>
      <c r="K26" s="64" t="s">
        <v>92</v>
      </c>
      <c r="L26" s="50">
        <v>144</v>
      </c>
      <c r="M26" s="50" t="s">
        <v>749</v>
      </c>
      <c r="N26" s="58" t="s">
        <v>347</v>
      </c>
      <c r="O26" s="395">
        <v>117800</v>
      </c>
      <c r="P26" s="396">
        <v>43599</v>
      </c>
      <c r="Q26" s="396">
        <v>169975</v>
      </c>
      <c r="R26" s="65"/>
    </row>
    <row r="27" spans="1:18" s="44" customFormat="1" ht="12.75" customHeight="1">
      <c r="A27" s="64" t="s">
        <v>411</v>
      </c>
      <c r="B27" s="50">
        <v>65</v>
      </c>
      <c r="C27" s="50">
        <v>20</v>
      </c>
      <c r="D27" s="50" t="s">
        <v>350</v>
      </c>
      <c r="E27" s="263">
        <v>32002</v>
      </c>
      <c r="F27" s="263"/>
      <c r="G27" s="545">
        <v>61960</v>
      </c>
      <c r="H27" s="20">
        <v>29393</v>
      </c>
      <c r="I27" s="211">
        <v>27813</v>
      </c>
      <c r="J27" s="65"/>
      <c r="K27" s="64" t="s">
        <v>94</v>
      </c>
      <c r="L27" s="50">
        <v>250</v>
      </c>
      <c r="M27" s="50">
        <v>22</v>
      </c>
      <c r="N27" s="58" t="s">
        <v>246</v>
      </c>
      <c r="O27" s="395">
        <v>75316</v>
      </c>
      <c r="P27" s="396">
        <v>35126</v>
      </c>
      <c r="Q27" s="396">
        <v>139611</v>
      </c>
      <c r="R27" s="65"/>
    </row>
    <row r="28" spans="1:18" s="44" customFormat="1" ht="12.75" customHeight="1">
      <c r="A28" s="64" t="s">
        <v>357</v>
      </c>
      <c r="B28" s="50">
        <v>100</v>
      </c>
      <c r="C28" s="50">
        <v>20</v>
      </c>
      <c r="D28" s="50" t="s">
        <v>350</v>
      </c>
      <c r="E28" s="263">
        <v>42150</v>
      </c>
      <c r="F28" s="263"/>
      <c r="G28" s="545">
        <v>74410</v>
      </c>
      <c r="H28" s="20">
        <v>23834</v>
      </c>
      <c r="I28" s="211">
        <v>27813</v>
      </c>
      <c r="J28" s="65"/>
      <c r="K28" s="64" t="s">
        <v>96</v>
      </c>
      <c r="L28" s="50">
        <v>225</v>
      </c>
      <c r="M28" s="50">
        <v>18</v>
      </c>
      <c r="N28" s="58" t="s">
        <v>347</v>
      </c>
      <c r="O28" s="395">
        <v>75316</v>
      </c>
      <c r="P28" s="396">
        <v>78386</v>
      </c>
      <c r="Q28" s="396">
        <v>124050</v>
      </c>
      <c r="R28" s="65"/>
    </row>
    <row r="29" spans="1:18" s="44" customFormat="1" ht="12.75" customHeight="1">
      <c r="A29" s="64" t="s">
        <v>358</v>
      </c>
      <c r="B29" s="50">
        <v>100</v>
      </c>
      <c r="C29" s="50">
        <v>15</v>
      </c>
      <c r="D29" s="50" t="s">
        <v>348</v>
      </c>
      <c r="E29" s="263">
        <v>42150</v>
      </c>
      <c r="F29" s="263"/>
      <c r="G29" s="545">
        <v>68276</v>
      </c>
      <c r="H29" s="20">
        <v>29393</v>
      </c>
      <c r="I29" s="211">
        <v>27813</v>
      </c>
      <c r="J29" s="65"/>
      <c r="K29" s="64" t="s">
        <v>98</v>
      </c>
      <c r="L29" s="50">
        <v>205</v>
      </c>
      <c r="M29" s="50">
        <v>15</v>
      </c>
      <c r="N29" s="58" t="s">
        <v>349</v>
      </c>
      <c r="O29" s="395">
        <v>75316</v>
      </c>
      <c r="P29" s="396">
        <v>80186</v>
      </c>
      <c r="Q29" s="396">
        <v>114157</v>
      </c>
      <c r="R29" s="65"/>
    </row>
    <row r="30" spans="1:18" s="44" customFormat="1" ht="12.75" customHeight="1">
      <c r="A30" s="64" t="s">
        <v>359</v>
      </c>
      <c r="B30" s="50">
        <v>80</v>
      </c>
      <c r="C30" s="50">
        <v>14</v>
      </c>
      <c r="D30" s="50" t="s">
        <v>298</v>
      </c>
      <c r="E30" s="263">
        <v>42150</v>
      </c>
      <c r="F30" s="263"/>
      <c r="G30" s="545">
        <v>65224</v>
      </c>
      <c r="H30" s="20">
        <v>51770</v>
      </c>
      <c r="I30" s="211">
        <v>40167</v>
      </c>
      <c r="J30" s="65"/>
      <c r="K30" s="64" t="s">
        <v>750</v>
      </c>
      <c r="L30" s="50">
        <v>450</v>
      </c>
      <c r="M30" s="50">
        <v>22</v>
      </c>
      <c r="N30" s="58" t="s">
        <v>239</v>
      </c>
      <c r="O30" s="395">
        <v>110550</v>
      </c>
      <c r="P30" s="396">
        <v>154056</v>
      </c>
      <c r="Q30" s="396">
        <v>255776</v>
      </c>
      <c r="R30" s="65"/>
    </row>
    <row r="31" spans="1:18" s="44" customFormat="1" ht="12.75" customHeight="1">
      <c r="A31" s="64" t="s">
        <v>73</v>
      </c>
      <c r="B31" s="50">
        <v>200</v>
      </c>
      <c r="C31" s="50">
        <v>32</v>
      </c>
      <c r="D31" s="50" t="s">
        <v>246</v>
      </c>
      <c r="E31" s="263">
        <v>39506</v>
      </c>
      <c r="F31" s="263"/>
      <c r="G31" s="545">
        <v>105492</v>
      </c>
      <c r="H31" s="20">
        <v>19986</v>
      </c>
      <c r="I31" s="211">
        <v>27813</v>
      </c>
      <c r="J31" s="65"/>
      <c r="K31" s="64" t="s">
        <v>746</v>
      </c>
      <c r="L31" s="50">
        <v>400</v>
      </c>
      <c r="M31" s="50">
        <v>18.5</v>
      </c>
      <c r="N31" s="58" t="s">
        <v>238</v>
      </c>
      <c r="O31" s="395">
        <v>110550</v>
      </c>
      <c r="P31" s="396">
        <v>145205</v>
      </c>
      <c r="Q31" s="396">
        <v>226390</v>
      </c>
      <c r="R31" s="65"/>
    </row>
    <row r="32" spans="1:18" s="44" customFormat="1" ht="12.75" customHeight="1">
      <c r="A32" s="64" t="s">
        <v>412</v>
      </c>
      <c r="B32" s="50">
        <v>180</v>
      </c>
      <c r="C32" s="50">
        <v>27.5</v>
      </c>
      <c r="D32" s="50" t="s">
        <v>347</v>
      </c>
      <c r="E32" s="263">
        <v>39506</v>
      </c>
      <c r="F32" s="263"/>
      <c r="G32" s="545">
        <v>88830</v>
      </c>
      <c r="H32" s="20">
        <v>51770</v>
      </c>
      <c r="I32" s="211"/>
      <c r="J32" s="65"/>
      <c r="K32" s="64" t="s">
        <v>747</v>
      </c>
      <c r="L32" s="50">
        <v>360</v>
      </c>
      <c r="M32" s="50">
        <v>16</v>
      </c>
      <c r="N32" s="58" t="s">
        <v>236</v>
      </c>
      <c r="O32" s="395">
        <v>110550</v>
      </c>
      <c r="P32" s="396">
        <v>96615</v>
      </c>
      <c r="Q32" s="396">
        <v>210005</v>
      </c>
      <c r="R32" s="65"/>
    </row>
    <row r="33" spans="1:18" s="44" customFormat="1" ht="12.75" customHeight="1">
      <c r="A33" s="64" t="s">
        <v>413</v>
      </c>
      <c r="B33" s="50">
        <v>160</v>
      </c>
      <c r="C33" s="50">
        <v>22.5</v>
      </c>
      <c r="D33" s="50" t="s">
        <v>349</v>
      </c>
      <c r="E33" s="263">
        <v>39506</v>
      </c>
      <c r="F33" s="263"/>
      <c r="G33" s="545">
        <v>78928</v>
      </c>
      <c r="H33" s="20">
        <v>113335</v>
      </c>
      <c r="I33" s="211">
        <v>41477</v>
      </c>
      <c r="J33" s="65"/>
      <c r="K33" s="64" t="s">
        <v>748</v>
      </c>
      <c r="L33" s="50">
        <v>800</v>
      </c>
      <c r="M33" s="50">
        <v>32</v>
      </c>
      <c r="N33" s="58" t="s">
        <v>233</v>
      </c>
      <c r="O33" s="395">
        <v>199476</v>
      </c>
      <c r="P33" s="396">
        <v>96992</v>
      </c>
      <c r="Q33" s="396">
        <v>541500</v>
      </c>
      <c r="R33" s="65"/>
    </row>
    <row r="34" spans="1:18" s="44" customFormat="1" ht="12.75" customHeight="1">
      <c r="A34" s="64" t="s">
        <v>362</v>
      </c>
      <c r="B34" s="50">
        <v>100</v>
      </c>
      <c r="C34" s="50">
        <v>15</v>
      </c>
      <c r="D34" s="50" t="s">
        <v>255</v>
      </c>
      <c r="E34" s="263">
        <v>39506</v>
      </c>
      <c r="F34" s="263"/>
      <c r="G34" s="545">
        <v>71036</v>
      </c>
      <c r="H34" s="20">
        <v>75239</v>
      </c>
      <c r="I34" s="211">
        <v>41477</v>
      </c>
      <c r="J34" s="65"/>
      <c r="K34" s="64" t="s">
        <v>751</v>
      </c>
      <c r="L34" s="50">
        <v>720</v>
      </c>
      <c r="M34" s="50">
        <v>26.5</v>
      </c>
      <c r="N34" s="58" t="s">
        <v>0</v>
      </c>
      <c r="O34" s="395">
        <v>199476</v>
      </c>
      <c r="P34" s="396">
        <v>79322</v>
      </c>
      <c r="Q34" s="396">
        <v>452638</v>
      </c>
      <c r="R34" s="65"/>
    </row>
    <row r="35" spans="1:18" s="44" customFormat="1" ht="12.75" customHeight="1" thickBot="1">
      <c r="A35" s="64" t="s">
        <v>414</v>
      </c>
      <c r="B35" s="50">
        <v>100</v>
      </c>
      <c r="C35" s="50">
        <v>12.5</v>
      </c>
      <c r="D35" s="50" t="s">
        <v>255</v>
      </c>
      <c r="E35" s="263">
        <v>39506</v>
      </c>
      <c r="F35" s="263"/>
      <c r="G35" s="545">
        <v>71036</v>
      </c>
      <c r="H35" s="20">
        <v>95432</v>
      </c>
      <c r="I35" s="211">
        <v>41477</v>
      </c>
      <c r="J35" s="65"/>
      <c r="K35" s="66" t="s">
        <v>115</v>
      </c>
      <c r="L35" s="52">
        <v>580</v>
      </c>
      <c r="M35" s="52">
        <v>225</v>
      </c>
      <c r="N35" s="60" t="s">
        <v>242</v>
      </c>
      <c r="O35" s="421">
        <v>199476</v>
      </c>
      <c r="P35" s="400">
        <v>179512</v>
      </c>
      <c r="Q35" s="400">
        <v>423704</v>
      </c>
      <c r="R35" s="65"/>
    </row>
    <row r="36" spans="1:18" s="44" customFormat="1" ht="12.75" customHeight="1">
      <c r="A36" s="64" t="s">
        <v>415</v>
      </c>
      <c r="B36" s="50">
        <v>92</v>
      </c>
      <c r="C36" s="50">
        <v>10</v>
      </c>
      <c r="D36" s="50" t="s">
        <v>254</v>
      </c>
      <c r="E36" s="263">
        <v>39506</v>
      </c>
      <c r="F36" s="263"/>
      <c r="G36" s="545">
        <v>66032</v>
      </c>
      <c r="H36" s="20">
        <v>68432</v>
      </c>
      <c r="I36" s="211">
        <v>41477</v>
      </c>
      <c r="J36" s="65"/>
      <c r="K36" s="1903" t="s">
        <v>553</v>
      </c>
      <c r="L36" s="1903"/>
      <c r="M36" s="1903"/>
      <c r="N36" s="1903"/>
      <c r="O36" s="1903"/>
      <c r="P36" s="1903"/>
      <c r="Q36" s="1904"/>
      <c r="R36" s="65"/>
    </row>
    <row r="37" spans="1:18" s="44" customFormat="1" ht="12.75" customHeight="1">
      <c r="A37" s="64" t="s">
        <v>363</v>
      </c>
      <c r="B37" s="50">
        <v>400</v>
      </c>
      <c r="C37" s="50">
        <v>50</v>
      </c>
      <c r="D37" s="50" t="s">
        <v>215</v>
      </c>
      <c r="E37" s="266">
        <v>60912</v>
      </c>
      <c r="F37" s="263"/>
      <c r="G37" s="545">
        <v>201682</v>
      </c>
      <c r="H37" s="20">
        <v>75239</v>
      </c>
      <c r="I37" s="211">
        <v>41477</v>
      </c>
      <c r="J37" s="65"/>
      <c r="K37" s="1905" t="s">
        <v>554</v>
      </c>
      <c r="L37" s="1905"/>
      <c r="M37" s="1905"/>
      <c r="N37" s="1905"/>
      <c r="O37" s="1905"/>
      <c r="P37" s="1905"/>
      <c r="Q37" s="1906"/>
      <c r="R37" s="65"/>
    </row>
    <row r="38" spans="1:24" s="44" customFormat="1" ht="12.75" customHeight="1" thickBot="1">
      <c r="A38" s="64" t="s">
        <v>416</v>
      </c>
      <c r="B38" s="50">
        <v>300</v>
      </c>
      <c r="C38" s="50">
        <v>40</v>
      </c>
      <c r="D38" s="50" t="s">
        <v>241</v>
      </c>
      <c r="E38" s="266">
        <v>60912</v>
      </c>
      <c r="F38" s="263"/>
      <c r="G38" s="545">
        <v>100494</v>
      </c>
      <c r="H38" s="20">
        <v>39384</v>
      </c>
      <c r="I38" s="211">
        <v>41477</v>
      </c>
      <c r="J38" s="65"/>
      <c r="K38" s="367" t="s">
        <v>182</v>
      </c>
      <c r="L38" s="409" t="s">
        <v>506</v>
      </c>
      <c r="M38" s="409" t="s">
        <v>504</v>
      </c>
      <c r="N38" s="409" t="s">
        <v>505</v>
      </c>
      <c r="O38" s="410"/>
      <c r="P38" s="410"/>
      <c r="Q38" s="367" t="s">
        <v>87</v>
      </c>
      <c r="R38" s="65"/>
      <c r="V38" s="70"/>
      <c r="W38" s="70"/>
      <c r="X38" s="20"/>
    </row>
    <row r="39" spans="1:24" s="44" customFormat="1" ht="12.75" customHeight="1">
      <c r="A39" s="64" t="s">
        <v>417</v>
      </c>
      <c r="B39" s="50">
        <v>300</v>
      </c>
      <c r="C39" s="50">
        <v>32</v>
      </c>
      <c r="D39" s="50" t="s">
        <v>214</v>
      </c>
      <c r="E39" s="266">
        <v>60912</v>
      </c>
      <c r="F39" s="263"/>
      <c r="G39" s="545">
        <v>163334</v>
      </c>
      <c r="H39" s="20">
        <v>33586</v>
      </c>
      <c r="I39" s="211">
        <v>41477</v>
      </c>
      <c r="J39" s="65"/>
      <c r="K39" s="411" t="s">
        <v>539</v>
      </c>
      <c r="L39" s="272">
        <v>10</v>
      </c>
      <c r="M39" s="272">
        <v>6</v>
      </c>
      <c r="N39" s="272">
        <v>0.55</v>
      </c>
      <c r="O39" s="379" t="s">
        <v>534</v>
      </c>
      <c r="P39" s="412"/>
      <c r="Q39" s="413">
        <v>23883.2</v>
      </c>
      <c r="R39" s="65"/>
      <c r="V39" s="70"/>
      <c r="W39" s="70"/>
      <c r="X39" s="20"/>
    </row>
    <row r="40" spans="1:24" s="44" customFormat="1" ht="12.75" customHeight="1">
      <c r="A40" s="64" t="s">
        <v>364</v>
      </c>
      <c r="B40" s="50">
        <v>250</v>
      </c>
      <c r="C40" s="50">
        <v>22.5</v>
      </c>
      <c r="D40" s="50" t="s">
        <v>245</v>
      </c>
      <c r="E40" s="266">
        <v>60912</v>
      </c>
      <c r="F40" s="263"/>
      <c r="G40" s="545">
        <v>131630</v>
      </c>
      <c r="H40" s="20"/>
      <c r="I40" s="211"/>
      <c r="J40" s="65"/>
      <c r="K40" s="414" t="s">
        <v>540</v>
      </c>
      <c r="L40" s="203">
        <v>10</v>
      </c>
      <c r="M40" s="203">
        <v>6</v>
      </c>
      <c r="N40" s="203">
        <v>0.55</v>
      </c>
      <c r="O40" s="359" t="s">
        <v>534</v>
      </c>
      <c r="P40" s="273"/>
      <c r="Q40" s="415">
        <v>22266.6</v>
      </c>
      <c r="R40" s="65"/>
      <c r="V40" s="70"/>
      <c r="W40" s="70"/>
      <c r="X40" s="20"/>
    </row>
    <row r="41" spans="1:24" s="44" customFormat="1" ht="12.75" customHeight="1">
      <c r="A41" s="64" t="s">
        <v>418</v>
      </c>
      <c r="B41" s="50">
        <v>220</v>
      </c>
      <c r="C41" s="50">
        <v>17</v>
      </c>
      <c r="D41" s="50" t="s">
        <v>244</v>
      </c>
      <c r="E41" s="266">
        <v>60912</v>
      </c>
      <c r="F41" s="263"/>
      <c r="G41" s="545">
        <v>122425</v>
      </c>
      <c r="H41" s="20"/>
      <c r="I41" s="211"/>
      <c r="J41" s="65"/>
      <c r="K41" s="414" t="s">
        <v>541</v>
      </c>
      <c r="L41" s="203">
        <v>16</v>
      </c>
      <c r="M41" s="203">
        <v>6</v>
      </c>
      <c r="N41" s="203">
        <v>0.75</v>
      </c>
      <c r="O41" s="359" t="s">
        <v>534</v>
      </c>
      <c r="P41" s="273"/>
      <c r="Q41" s="415">
        <v>32072.4</v>
      </c>
      <c r="R41" s="65"/>
      <c r="V41" s="70"/>
      <c r="W41" s="70"/>
      <c r="X41" s="20"/>
    </row>
    <row r="42" spans="1:24" s="44" customFormat="1" ht="12.75" customHeight="1">
      <c r="A42" s="64" t="s">
        <v>419</v>
      </c>
      <c r="B42" s="50">
        <v>200</v>
      </c>
      <c r="C42" s="50">
        <v>14</v>
      </c>
      <c r="D42" s="50" t="s">
        <v>232</v>
      </c>
      <c r="E42" s="398">
        <v>59424</v>
      </c>
      <c r="F42" s="263"/>
      <c r="G42" s="399">
        <v>105584</v>
      </c>
      <c r="H42" s="20"/>
      <c r="I42" s="211"/>
      <c r="J42" s="65"/>
      <c r="K42" s="414" t="s">
        <v>542</v>
      </c>
      <c r="L42" s="203">
        <v>16</v>
      </c>
      <c r="M42" s="203">
        <v>6</v>
      </c>
      <c r="N42" s="203">
        <v>0.75</v>
      </c>
      <c r="O42" s="359" t="s">
        <v>534</v>
      </c>
      <c r="P42" s="273"/>
      <c r="Q42" s="415">
        <v>27907</v>
      </c>
      <c r="R42" s="65"/>
      <c r="V42" s="70"/>
      <c r="W42" s="70"/>
      <c r="X42" s="20"/>
    </row>
    <row r="43" spans="1:24" s="44" customFormat="1" ht="12.75" customHeight="1">
      <c r="A43" s="64" t="s">
        <v>711</v>
      </c>
      <c r="B43" s="50">
        <v>400</v>
      </c>
      <c r="C43" s="50">
        <v>80</v>
      </c>
      <c r="D43" s="50" t="s">
        <v>221</v>
      </c>
      <c r="E43" s="398">
        <v>164436</v>
      </c>
      <c r="F43" s="1315">
        <v>441978</v>
      </c>
      <c r="G43" s="399">
        <v>441978</v>
      </c>
      <c r="H43" s="20"/>
      <c r="I43" s="211"/>
      <c r="J43" s="65"/>
      <c r="K43" s="414" t="s">
        <v>543</v>
      </c>
      <c r="L43" s="203">
        <v>20</v>
      </c>
      <c r="M43" s="203">
        <v>8</v>
      </c>
      <c r="N43" s="203">
        <v>1.1</v>
      </c>
      <c r="O43" s="359" t="s">
        <v>534</v>
      </c>
      <c r="P43" s="273"/>
      <c r="Q43" s="415">
        <v>41347.2</v>
      </c>
      <c r="R43" s="65"/>
      <c r="V43" s="70"/>
      <c r="W43" s="70"/>
      <c r="X43" s="20"/>
    </row>
    <row r="44" spans="1:24" s="44" customFormat="1" ht="12.75" customHeight="1">
      <c r="A44" s="64" t="s">
        <v>711</v>
      </c>
      <c r="B44" s="50">
        <v>380</v>
      </c>
      <c r="C44" s="50">
        <v>64</v>
      </c>
      <c r="D44" s="50" t="s">
        <v>217</v>
      </c>
      <c r="E44" s="398">
        <v>164436</v>
      </c>
      <c r="F44" s="1315">
        <v>411776</v>
      </c>
      <c r="G44" s="399">
        <v>411776</v>
      </c>
      <c r="H44" s="20"/>
      <c r="I44" s="211"/>
      <c r="J44" s="65"/>
      <c r="K44" s="414" t="s">
        <v>544</v>
      </c>
      <c r="L44" s="203">
        <v>20</v>
      </c>
      <c r="M44" s="203">
        <v>8</v>
      </c>
      <c r="N44" s="203">
        <v>1.1</v>
      </c>
      <c r="O44" s="359" t="s">
        <v>534</v>
      </c>
      <c r="P44" s="273"/>
      <c r="Q44" s="415">
        <v>33240.6</v>
      </c>
      <c r="R44" s="65"/>
      <c r="V44" s="70"/>
      <c r="W44" s="70"/>
      <c r="X44" s="20"/>
    </row>
    <row r="45" spans="1:24" s="44" customFormat="1" ht="12.75" customHeight="1">
      <c r="A45" s="64" t="s">
        <v>711</v>
      </c>
      <c r="B45" s="50">
        <v>360</v>
      </c>
      <c r="C45" s="50">
        <v>50</v>
      </c>
      <c r="D45" s="50" t="s">
        <v>215</v>
      </c>
      <c r="E45" s="398">
        <v>164436</v>
      </c>
      <c r="F45" s="1315">
        <v>326306</v>
      </c>
      <c r="G45" s="399">
        <v>326306</v>
      </c>
      <c r="H45" s="20"/>
      <c r="I45" s="211"/>
      <c r="J45" s="65"/>
      <c r="K45" s="414" t="s">
        <v>545</v>
      </c>
      <c r="L45" s="203">
        <v>25</v>
      </c>
      <c r="M45" s="203">
        <v>8</v>
      </c>
      <c r="N45" s="203">
        <v>1.5</v>
      </c>
      <c r="O45" s="359" t="s">
        <v>534</v>
      </c>
      <c r="P45" s="273"/>
      <c r="Q45" s="415">
        <v>38409</v>
      </c>
      <c r="R45" s="65"/>
      <c r="V45" s="70"/>
      <c r="W45" s="70"/>
      <c r="X45" s="20"/>
    </row>
    <row r="46" spans="1:24" s="44" customFormat="1" ht="12.75" customHeight="1">
      <c r="A46" s="64" t="s">
        <v>712</v>
      </c>
      <c r="B46" s="50">
        <v>800</v>
      </c>
      <c r="C46" s="50">
        <v>50</v>
      </c>
      <c r="D46" s="50" t="s">
        <v>217</v>
      </c>
      <c r="E46" s="398">
        <v>165752</v>
      </c>
      <c r="F46" s="398">
        <v>380885</v>
      </c>
      <c r="G46" s="396">
        <v>380885</v>
      </c>
      <c r="H46" s="20"/>
      <c r="I46" s="211"/>
      <c r="J46" s="65"/>
      <c r="K46" s="414" t="s">
        <v>546</v>
      </c>
      <c r="L46" s="203">
        <v>4</v>
      </c>
      <c r="M46" s="203">
        <v>17</v>
      </c>
      <c r="N46" s="203">
        <v>1.1</v>
      </c>
      <c r="O46" s="359" t="s">
        <v>534</v>
      </c>
      <c r="P46" s="273"/>
      <c r="Q46" s="415">
        <v>45760.4</v>
      </c>
      <c r="R46" s="65"/>
      <c r="S46" s="70"/>
      <c r="T46" s="70"/>
      <c r="U46" s="70"/>
      <c r="V46" s="70"/>
      <c r="W46" s="70"/>
      <c r="X46" s="20"/>
    </row>
    <row r="47" spans="1:24" s="44" customFormat="1" ht="12.75" customHeight="1">
      <c r="A47" s="64" t="s">
        <v>713</v>
      </c>
      <c r="B47" s="50">
        <v>760</v>
      </c>
      <c r="C47" s="50">
        <v>42</v>
      </c>
      <c r="D47" s="50" t="s">
        <v>216</v>
      </c>
      <c r="E47" s="398">
        <v>165752</v>
      </c>
      <c r="F47" s="398">
        <v>303090</v>
      </c>
      <c r="G47" s="396">
        <v>351510</v>
      </c>
      <c r="H47" s="20"/>
      <c r="I47" s="211"/>
      <c r="J47" s="65"/>
      <c r="K47" s="414" t="s">
        <v>547</v>
      </c>
      <c r="L47" s="203">
        <v>4</v>
      </c>
      <c r="M47" s="203">
        <v>17</v>
      </c>
      <c r="N47" s="203">
        <v>1.1</v>
      </c>
      <c r="O47" s="359" t="s">
        <v>534</v>
      </c>
      <c r="P47" s="273"/>
      <c r="Q47" s="415">
        <v>47306.2</v>
      </c>
      <c r="R47" s="65"/>
      <c r="S47" s="70"/>
      <c r="T47" s="70"/>
      <c r="U47" s="70"/>
      <c r="V47" s="70"/>
      <c r="W47" s="70"/>
      <c r="X47" s="20"/>
    </row>
    <row r="48" spans="1:24" s="44" customFormat="1" ht="12.75" customHeight="1" thickBot="1">
      <c r="A48" s="64" t="s">
        <v>714</v>
      </c>
      <c r="B48" s="50">
        <v>510</v>
      </c>
      <c r="C48" s="50">
        <v>18</v>
      </c>
      <c r="D48" s="50" t="s">
        <v>238</v>
      </c>
      <c r="E48" s="398">
        <v>165752</v>
      </c>
      <c r="F48" s="398">
        <v>253121</v>
      </c>
      <c r="G48" s="396">
        <v>284542</v>
      </c>
      <c r="H48" s="193"/>
      <c r="I48" s="193"/>
      <c r="J48" s="65"/>
      <c r="K48" s="416" t="s">
        <v>548</v>
      </c>
      <c r="L48" s="52">
        <v>4</v>
      </c>
      <c r="M48" s="52">
        <v>17</v>
      </c>
      <c r="N48" s="52">
        <v>1.1</v>
      </c>
      <c r="O48" s="373" t="s">
        <v>534</v>
      </c>
      <c r="P48" s="417"/>
      <c r="Q48" s="418">
        <v>44674.8</v>
      </c>
      <c r="R48" s="65"/>
      <c r="S48" s="70"/>
      <c r="T48" s="70"/>
      <c r="U48" s="70"/>
      <c r="V48" s="70"/>
      <c r="W48" s="65"/>
      <c r="X48" s="20"/>
    </row>
    <row r="49" spans="1:24" s="44" customFormat="1" ht="12.75" customHeight="1">
      <c r="A49" s="64" t="s">
        <v>715</v>
      </c>
      <c r="B49" s="50">
        <v>480</v>
      </c>
      <c r="C49" s="50">
        <v>15</v>
      </c>
      <c r="D49" s="50" t="s">
        <v>234</v>
      </c>
      <c r="E49" s="398">
        <v>165752</v>
      </c>
      <c r="F49" s="398">
        <v>219975</v>
      </c>
      <c r="G49" s="396">
        <v>249912</v>
      </c>
      <c r="H49" s="193"/>
      <c r="I49" s="193"/>
      <c r="J49" s="65"/>
      <c r="K49" s="1907" t="s">
        <v>699</v>
      </c>
      <c r="L49" s="1907"/>
      <c r="M49" s="1907"/>
      <c r="N49" s="1907"/>
      <c r="O49" s="1907"/>
      <c r="P49" s="1907"/>
      <c r="Q49" s="1907"/>
      <c r="R49" s="65"/>
      <c r="S49" s="70"/>
      <c r="T49" s="70"/>
      <c r="U49" s="70"/>
      <c r="V49" s="70"/>
      <c r="W49" s="65"/>
      <c r="X49" s="20"/>
    </row>
    <row r="50" spans="1:24" s="44" customFormat="1" ht="12.75" customHeight="1" thickBot="1">
      <c r="A50" s="1316" t="s">
        <v>970</v>
      </c>
      <c r="B50" s="271">
        <v>90</v>
      </c>
      <c r="C50" s="271">
        <v>60</v>
      </c>
      <c r="D50" s="271" t="s">
        <v>177</v>
      </c>
      <c r="E50" s="407">
        <v>24002</v>
      </c>
      <c r="F50" s="1317"/>
      <c r="G50" s="546">
        <v>87627</v>
      </c>
      <c r="H50" s="20"/>
      <c r="I50" s="20"/>
      <c r="J50" s="65"/>
      <c r="K50" s="1907"/>
      <c r="L50" s="1907"/>
      <c r="M50" s="1907"/>
      <c r="N50" s="1907"/>
      <c r="O50" s="1907"/>
      <c r="P50" s="1907"/>
      <c r="Q50" s="1907"/>
      <c r="R50" s="65"/>
      <c r="S50" s="70"/>
      <c r="T50" s="70"/>
      <c r="U50" s="70"/>
      <c r="V50" s="70"/>
      <c r="W50" s="65"/>
      <c r="X50" s="20"/>
    </row>
    <row r="51" spans="1:21" s="44" customFormat="1" ht="12.75" customHeight="1" thickBot="1">
      <c r="A51" s="1318" t="s">
        <v>971</v>
      </c>
      <c r="B51" s="548">
        <v>200</v>
      </c>
      <c r="C51" s="548">
        <v>32</v>
      </c>
      <c r="D51" s="548" t="s">
        <v>237</v>
      </c>
      <c r="E51" s="549">
        <v>63626</v>
      </c>
      <c r="F51" s="1319"/>
      <c r="G51" s="550">
        <v>146680</v>
      </c>
      <c r="H51" s="20"/>
      <c r="I51" s="20"/>
      <c r="J51" s="65"/>
      <c r="K51" s="366" t="s">
        <v>81</v>
      </c>
      <c r="L51" s="363" t="s">
        <v>506</v>
      </c>
      <c r="M51" s="364" t="s">
        <v>504</v>
      </c>
      <c r="N51" s="377" t="s">
        <v>505</v>
      </c>
      <c r="O51" s="378"/>
      <c r="P51" s="365"/>
      <c r="Q51" s="367" t="s">
        <v>87</v>
      </c>
      <c r="R51" s="65"/>
      <c r="S51" s="70"/>
      <c r="T51" s="70"/>
      <c r="U51" s="70"/>
    </row>
    <row r="52" spans="1:21" s="44" customFormat="1" ht="12.75" customHeight="1">
      <c r="A52" s="1909" t="s">
        <v>118</v>
      </c>
      <c r="B52" s="1909"/>
      <c r="C52" s="1909"/>
      <c r="D52" s="1909"/>
      <c r="E52" s="1909"/>
      <c r="F52" s="1909"/>
      <c r="G52" s="1909"/>
      <c r="H52" s="20"/>
      <c r="I52" s="20"/>
      <c r="J52" s="70"/>
      <c r="K52" s="46" t="s">
        <v>698</v>
      </c>
      <c r="L52" s="368">
        <v>7</v>
      </c>
      <c r="M52" s="369">
        <v>4</v>
      </c>
      <c r="N52" s="369">
        <v>1</v>
      </c>
      <c r="O52" s="370"/>
      <c r="P52" s="370"/>
      <c r="Q52" s="371">
        <v>31736</v>
      </c>
      <c r="R52" s="65"/>
      <c r="S52" s="70"/>
      <c r="T52" s="70"/>
      <c r="U52" s="70"/>
    </row>
    <row r="53" spans="1:21" s="44" customFormat="1" ht="12.75" customHeight="1" thickBot="1">
      <c r="A53" s="1910"/>
      <c r="B53" s="1910"/>
      <c r="C53" s="1910"/>
      <c r="D53" s="1910"/>
      <c r="E53" s="1910"/>
      <c r="F53" s="1910"/>
      <c r="G53" s="1910"/>
      <c r="H53" s="20"/>
      <c r="I53" s="20"/>
      <c r="J53" s="70"/>
      <c r="K53" s="64" t="s">
        <v>694</v>
      </c>
      <c r="L53" s="50">
        <v>16</v>
      </c>
      <c r="M53" s="50">
        <v>27</v>
      </c>
      <c r="N53" s="50">
        <v>3</v>
      </c>
      <c r="O53" s="359" t="s">
        <v>534</v>
      </c>
      <c r="P53" s="50">
        <v>3000</v>
      </c>
      <c r="Q53" s="372">
        <v>32480</v>
      </c>
      <c r="R53" s="65"/>
      <c r="S53" s="70"/>
      <c r="T53" s="70"/>
      <c r="U53" s="70"/>
    </row>
    <row r="54" spans="1:21" s="44" customFormat="1" ht="15.75" customHeight="1" thickBot="1">
      <c r="A54" s="478" t="s">
        <v>81</v>
      </c>
      <c r="B54" s="362"/>
      <c r="C54" s="279" t="s">
        <v>506</v>
      </c>
      <c r="D54" s="280" t="s">
        <v>504</v>
      </c>
      <c r="E54" s="281" t="s">
        <v>505</v>
      </c>
      <c r="F54" s="254"/>
      <c r="G54" s="261" t="s">
        <v>87</v>
      </c>
      <c r="H54" s="20"/>
      <c r="I54" s="20"/>
      <c r="J54" s="70"/>
      <c r="K54" s="64" t="s">
        <v>700</v>
      </c>
      <c r="L54" s="50">
        <v>16</v>
      </c>
      <c r="M54" s="50">
        <v>27</v>
      </c>
      <c r="N54" s="50">
        <v>3</v>
      </c>
      <c r="O54" s="359" t="s">
        <v>534</v>
      </c>
      <c r="P54" s="50">
        <v>3000</v>
      </c>
      <c r="Q54" s="372">
        <v>48080</v>
      </c>
      <c r="R54" s="65"/>
      <c r="S54" s="70"/>
      <c r="T54" s="70"/>
      <c r="U54" s="70"/>
    </row>
    <row r="55" spans="1:21" s="44" customFormat="1" ht="12.75" customHeight="1">
      <c r="A55" s="282" t="s">
        <v>561</v>
      </c>
      <c r="B55" s="283"/>
      <c r="C55" s="284">
        <v>7</v>
      </c>
      <c r="D55" s="284">
        <v>7</v>
      </c>
      <c r="E55" s="1320">
        <v>0.6</v>
      </c>
      <c r="F55" s="1321">
        <v>6690.6</v>
      </c>
      <c r="G55" s="1322">
        <f aca="true" t="shared" si="0" ref="G55:G60">F55*92/100*1.22</f>
        <v>7509.529440000001</v>
      </c>
      <c r="H55" s="20"/>
      <c r="I55" s="20"/>
      <c r="J55" s="70"/>
      <c r="K55" s="64" t="s">
        <v>695</v>
      </c>
      <c r="L55" s="50">
        <v>16</v>
      </c>
      <c r="M55" s="50">
        <v>32</v>
      </c>
      <c r="N55" s="50">
        <v>3</v>
      </c>
      <c r="O55" s="359" t="s">
        <v>534</v>
      </c>
      <c r="P55" s="50"/>
      <c r="Q55" s="372">
        <v>44480</v>
      </c>
      <c r="R55" s="65"/>
      <c r="S55" s="70"/>
      <c r="T55" s="70"/>
      <c r="U55" s="70"/>
    </row>
    <row r="56" spans="1:21" s="44" customFormat="1" ht="12.75" customHeight="1">
      <c r="A56" s="285" t="s">
        <v>562</v>
      </c>
      <c r="B56" s="286"/>
      <c r="C56" s="228">
        <v>7</v>
      </c>
      <c r="D56" s="228">
        <v>7</v>
      </c>
      <c r="E56" s="1323">
        <v>0.6</v>
      </c>
      <c r="F56" s="1324">
        <v>7068.2</v>
      </c>
      <c r="G56" s="1325">
        <f t="shared" si="0"/>
        <v>7933.347680000001</v>
      </c>
      <c r="H56" s="20"/>
      <c r="I56" s="20"/>
      <c r="J56" s="70"/>
      <c r="K56" s="64" t="s">
        <v>701</v>
      </c>
      <c r="L56" s="50">
        <v>16</v>
      </c>
      <c r="M56" s="50">
        <v>32</v>
      </c>
      <c r="N56" s="50">
        <v>3</v>
      </c>
      <c r="O56" s="359" t="s">
        <v>534</v>
      </c>
      <c r="P56" s="50"/>
      <c r="Q56" s="372">
        <v>44480</v>
      </c>
      <c r="R56" s="65"/>
      <c r="S56" s="70"/>
      <c r="T56" s="70"/>
      <c r="U56" s="70"/>
    </row>
    <row r="57" spans="1:21" s="44" customFormat="1" ht="12.75" customHeight="1">
      <c r="A57" s="285" t="s">
        <v>563</v>
      </c>
      <c r="B57" s="286"/>
      <c r="C57" s="228">
        <v>10</v>
      </c>
      <c r="D57" s="228">
        <v>6</v>
      </c>
      <c r="E57" s="1323">
        <v>0.6</v>
      </c>
      <c r="F57" s="1324">
        <v>8708.4</v>
      </c>
      <c r="G57" s="1325">
        <f t="shared" si="0"/>
        <v>9774.308159999999</v>
      </c>
      <c r="H57" s="20"/>
      <c r="I57" s="20"/>
      <c r="J57" s="65"/>
      <c r="K57" s="64" t="s">
        <v>702</v>
      </c>
      <c r="L57" s="50">
        <v>20</v>
      </c>
      <c r="M57" s="50">
        <v>12</v>
      </c>
      <c r="N57" s="50">
        <v>2</v>
      </c>
      <c r="O57" s="359" t="s">
        <v>534</v>
      </c>
      <c r="P57" s="50">
        <v>3000</v>
      </c>
      <c r="Q57" s="372">
        <v>32240</v>
      </c>
      <c r="R57" s="65"/>
      <c r="S57" s="70"/>
      <c r="T57" s="70"/>
      <c r="U57" s="70"/>
    </row>
    <row r="58" spans="1:21" s="44" customFormat="1" ht="12.75" customHeight="1">
      <c r="A58" s="285" t="s">
        <v>564</v>
      </c>
      <c r="B58" s="286"/>
      <c r="C58" s="287">
        <v>6</v>
      </c>
      <c r="D58" s="287">
        <v>10</v>
      </c>
      <c r="E58" s="1326">
        <v>0.6</v>
      </c>
      <c r="F58" s="1324">
        <v>7268.8</v>
      </c>
      <c r="G58" s="1325">
        <f t="shared" si="0"/>
        <v>8158.501119999999</v>
      </c>
      <c r="H58" s="20"/>
      <c r="I58" s="20"/>
      <c r="J58" s="65"/>
      <c r="K58" s="64" t="s">
        <v>704</v>
      </c>
      <c r="L58" s="50">
        <v>25</v>
      </c>
      <c r="M58" s="50">
        <v>15</v>
      </c>
      <c r="N58" s="50">
        <v>2.8</v>
      </c>
      <c r="O58" s="359" t="s">
        <v>534</v>
      </c>
      <c r="P58" s="50">
        <v>3000</v>
      </c>
      <c r="Q58" s="372">
        <v>32240</v>
      </c>
      <c r="R58" s="65"/>
      <c r="S58" s="70"/>
      <c r="T58" s="70"/>
      <c r="U58" s="70"/>
    </row>
    <row r="59" spans="1:18" s="44" customFormat="1" ht="12.75" customHeight="1">
      <c r="A59" s="285" t="s">
        <v>565</v>
      </c>
      <c r="B59" s="286"/>
      <c r="C59" s="287">
        <v>10</v>
      </c>
      <c r="D59" s="287">
        <v>10</v>
      </c>
      <c r="E59" s="1326">
        <v>1.1</v>
      </c>
      <c r="F59" s="1327">
        <v>7788</v>
      </c>
      <c r="G59" s="1325">
        <f t="shared" si="0"/>
        <v>8741.2512</v>
      </c>
      <c r="H59" s="20"/>
      <c r="I59" s="20"/>
      <c r="J59" s="65"/>
      <c r="K59" s="64" t="s">
        <v>703</v>
      </c>
      <c r="L59" s="50">
        <v>25</v>
      </c>
      <c r="M59" s="50">
        <v>20</v>
      </c>
      <c r="N59" s="50">
        <v>3.5</v>
      </c>
      <c r="O59" s="359" t="s">
        <v>534</v>
      </c>
      <c r="P59" s="50">
        <v>3000</v>
      </c>
      <c r="Q59" s="372">
        <v>44480</v>
      </c>
      <c r="R59" s="65"/>
    </row>
    <row r="60" spans="1:18" s="44" customFormat="1" ht="12.75" customHeight="1">
      <c r="A60" s="285" t="s">
        <v>566</v>
      </c>
      <c r="B60" s="286"/>
      <c r="C60" s="228">
        <v>10</v>
      </c>
      <c r="D60" s="228">
        <v>10</v>
      </c>
      <c r="E60" s="1323">
        <v>1.1</v>
      </c>
      <c r="F60" s="1327">
        <v>8791</v>
      </c>
      <c r="G60" s="1325">
        <f t="shared" si="0"/>
        <v>9867.0184</v>
      </c>
      <c r="H60" s="53"/>
      <c r="I60" s="53"/>
      <c r="J60" s="65"/>
      <c r="K60" s="375" t="s">
        <v>157</v>
      </c>
      <c r="L60" s="268">
        <v>40</v>
      </c>
      <c r="M60" s="268">
        <v>25</v>
      </c>
      <c r="N60" s="268">
        <v>7</v>
      </c>
      <c r="O60" s="359" t="s">
        <v>534</v>
      </c>
      <c r="P60" s="268">
        <v>3000</v>
      </c>
      <c r="Q60" s="376">
        <v>52080</v>
      </c>
      <c r="R60" s="75"/>
    </row>
    <row r="61" spans="1:22" s="44" customFormat="1" ht="12.75" customHeight="1" thickBot="1">
      <c r="A61" s="285" t="s">
        <v>567</v>
      </c>
      <c r="B61" s="286"/>
      <c r="C61" s="287">
        <v>16</v>
      </c>
      <c r="D61" s="287">
        <v>16</v>
      </c>
      <c r="E61" s="1326">
        <v>2.2</v>
      </c>
      <c r="F61" s="1327">
        <v>9027</v>
      </c>
      <c r="G61" s="1325">
        <f>F61*89/100*1.22</f>
        <v>9801.516599999999</v>
      </c>
      <c r="H61" s="20"/>
      <c r="I61" s="20"/>
      <c r="J61" s="65"/>
      <c r="K61" s="66" t="s">
        <v>705</v>
      </c>
      <c r="L61" s="277">
        <v>50</v>
      </c>
      <c r="M61" s="277">
        <v>40</v>
      </c>
      <c r="N61" s="277">
        <v>13</v>
      </c>
      <c r="O61" s="373" t="s">
        <v>534</v>
      </c>
      <c r="P61" s="278"/>
      <c r="Q61" s="532">
        <v>124304</v>
      </c>
      <c r="R61" s="1907"/>
      <c r="S61" s="65"/>
      <c r="T61" s="65"/>
      <c r="U61" s="65"/>
      <c r="V61" s="65"/>
    </row>
    <row r="62" spans="1:22" s="44" customFormat="1" ht="12.75" customHeight="1">
      <c r="A62" s="285" t="s">
        <v>568</v>
      </c>
      <c r="B62" s="286"/>
      <c r="C62" s="228">
        <v>16</v>
      </c>
      <c r="D62" s="228">
        <v>16</v>
      </c>
      <c r="E62" s="1323">
        <v>2.2</v>
      </c>
      <c r="F62" s="1324">
        <v>10702.6</v>
      </c>
      <c r="G62" s="1325">
        <f>F62*89/100*1.22</f>
        <v>11620.88308</v>
      </c>
      <c r="H62" s="20"/>
      <c r="I62" s="20"/>
      <c r="J62" s="65"/>
      <c r="K62" s="63" t="s">
        <v>706</v>
      </c>
      <c r="L62" s="47">
        <v>10</v>
      </c>
      <c r="M62" s="47">
        <v>10</v>
      </c>
      <c r="N62" s="47">
        <v>1.1</v>
      </c>
      <c r="O62" s="379" t="s">
        <v>534</v>
      </c>
      <c r="P62" s="47">
        <v>3000</v>
      </c>
      <c r="Q62" s="371">
        <v>31972</v>
      </c>
      <c r="R62" s="1907"/>
      <c r="S62" s="65"/>
      <c r="T62" s="65"/>
      <c r="U62" s="65"/>
      <c r="V62" s="65"/>
    </row>
    <row r="63" spans="1:22" s="44" customFormat="1" ht="12.75" customHeight="1">
      <c r="A63" s="285" t="s">
        <v>569</v>
      </c>
      <c r="B63" s="286"/>
      <c r="C63" s="287">
        <v>25</v>
      </c>
      <c r="D63" s="287">
        <v>20</v>
      </c>
      <c r="E63" s="1326">
        <v>3</v>
      </c>
      <c r="F63" s="1327">
        <v>14018.4</v>
      </c>
      <c r="G63" s="1325">
        <f>F63*92/100*1.2</f>
        <v>15476.3136</v>
      </c>
      <c r="H63" s="20"/>
      <c r="I63" s="20"/>
      <c r="J63" s="65"/>
      <c r="K63" s="49" t="s">
        <v>707</v>
      </c>
      <c r="L63" s="50">
        <v>20</v>
      </c>
      <c r="M63" s="50">
        <v>22</v>
      </c>
      <c r="N63" s="50">
        <v>3</v>
      </c>
      <c r="O63" s="359" t="s">
        <v>534</v>
      </c>
      <c r="P63" s="50">
        <v>3000</v>
      </c>
      <c r="Q63" s="372">
        <v>34818</v>
      </c>
      <c r="R63" s="20"/>
      <c r="S63" s="65"/>
      <c r="T63" s="65"/>
      <c r="U63" s="65"/>
      <c r="V63" s="65"/>
    </row>
    <row r="64" spans="1:22" s="44" customFormat="1" ht="12.75" customHeight="1" thickBot="1">
      <c r="A64" s="285" t="s">
        <v>570</v>
      </c>
      <c r="B64" s="286"/>
      <c r="C64" s="287">
        <v>40</v>
      </c>
      <c r="D64" s="287">
        <v>25</v>
      </c>
      <c r="E64" s="1326">
        <v>5.5</v>
      </c>
      <c r="F64" s="1328">
        <v>22868.4</v>
      </c>
      <c r="G64" s="1325">
        <f>F64*89/100*1.22</f>
        <v>24830.508719999998</v>
      </c>
      <c r="H64" s="20"/>
      <c r="I64" s="20"/>
      <c r="J64" s="65"/>
      <c r="K64" s="51" t="s">
        <v>693</v>
      </c>
      <c r="L64" s="52">
        <v>40</v>
      </c>
      <c r="M64" s="52">
        <v>22</v>
      </c>
      <c r="N64" s="52">
        <v>7.5</v>
      </c>
      <c r="O64" s="373" t="s">
        <v>534</v>
      </c>
      <c r="P64" s="52"/>
      <c r="Q64" s="533">
        <v>58144</v>
      </c>
      <c r="R64" s="20"/>
      <c r="S64" s="65"/>
      <c r="T64" s="65"/>
      <c r="U64" s="65"/>
      <c r="V64" s="65"/>
    </row>
    <row r="65" spans="1:22" s="44" customFormat="1" ht="12.75" customHeight="1">
      <c r="A65" s="285" t="s">
        <v>571</v>
      </c>
      <c r="B65" s="286"/>
      <c r="C65" s="287">
        <v>53</v>
      </c>
      <c r="D65" s="287">
        <v>10</v>
      </c>
      <c r="E65" s="1326">
        <v>4</v>
      </c>
      <c r="F65" s="1324">
        <v>22184</v>
      </c>
      <c r="G65" s="1325">
        <f>F65*92/100*1.22</f>
        <v>24899.3216</v>
      </c>
      <c r="H65" s="20"/>
      <c r="I65" s="20"/>
      <c r="J65" s="65"/>
      <c r="K65" s="288" t="s">
        <v>156</v>
      </c>
      <c r="L65" s="45">
        <v>50</v>
      </c>
      <c r="M65" s="45">
        <v>10</v>
      </c>
      <c r="N65" s="45">
        <v>3</v>
      </c>
      <c r="O65" s="374" t="s">
        <v>534</v>
      </c>
      <c r="P65" s="45">
        <v>3000</v>
      </c>
      <c r="Q65" s="534">
        <v>32600</v>
      </c>
      <c r="R65" s="20"/>
      <c r="S65" s="65"/>
      <c r="T65" s="65"/>
      <c r="U65" s="65"/>
      <c r="V65" s="65"/>
    </row>
    <row r="66" spans="1:22" s="44" customFormat="1" ht="12.75" customHeight="1">
      <c r="A66" s="285" t="s">
        <v>572</v>
      </c>
      <c r="B66" s="286"/>
      <c r="C66" s="228">
        <v>10</v>
      </c>
      <c r="D66" s="228">
        <v>10</v>
      </c>
      <c r="E66" s="1323">
        <v>1.1</v>
      </c>
      <c r="F66" s="1324">
        <v>7906</v>
      </c>
      <c r="G66" s="1325">
        <f>F66*92/100*1.22</f>
        <v>8873.6944</v>
      </c>
      <c r="H66" s="20"/>
      <c r="I66" s="20"/>
      <c r="J66" s="65"/>
      <c r="K66" s="64" t="s">
        <v>696</v>
      </c>
      <c r="L66" s="50">
        <v>50</v>
      </c>
      <c r="M66" s="50">
        <v>10</v>
      </c>
      <c r="N66" s="50">
        <v>3</v>
      </c>
      <c r="O66" s="359" t="s">
        <v>534</v>
      </c>
      <c r="P66" s="50">
        <v>3000</v>
      </c>
      <c r="Q66" s="372">
        <v>47430</v>
      </c>
      <c r="R66" s="20"/>
      <c r="S66" s="65"/>
      <c r="T66" s="65"/>
      <c r="U66" s="65"/>
      <c r="V66" s="65"/>
    </row>
    <row r="67" spans="1:22" s="44" customFormat="1" ht="12.75" customHeight="1">
      <c r="A67" s="285" t="s">
        <v>573</v>
      </c>
      <c r="B67" s="286"/>
      <c r="C67" s="228">
        <v>16</v>
      </c>
      <c r="D67" s="228">
        <v>16</v>
      </c>
      <c r="E67" s="1323">
        <v>2.2</v>
      </c>
      <c r="F67" s="1329">
        <v>9215.8</v>
      </c>
      <c r="G67" s="1325">
        <f>F67*89/100*1.22</f>
        <v>10006.51564</v>
      </c>
      <c r="H67" s="20"/>
      <c r="I67" s="20"/>
      <c r="J67" s="65"/>
      <c r="K67" s="64" t="s">
        <v>166</v>
      </c>
      <c r="L67" s="50">
        <v>50</v>
      </c>
      <c r="M67" s="50">
        <v>25</v>
      </c>
      <c r="N67" s="50">
        <v>7.5</v>
      </c>
      <c r="O67" s="359" t="s">
        <v>534</v>
      </c>
      <c r="P67" s="50">
        <v>3000</v>
      </c>
      <c r="Q67" s="372">
        <v>56880</v>
      </c>
      <c r="R67" s="20"/>
      <c r="S67" s="65"/>
      <c r="T67" s="65"/>
      <c r="U67" s="65"/>
      <c r="V67" s="65"/>
    </row>
    <row r="68" spans="1:22" s="44" customFormat="1" ht="12.75" customHeight="1">
      <c r="A68" s="298" t="s">
        <v>965</v>
      </c>
      <c r="B68" s="286"/>
      <c r="C68" s="299">
        <v>16</v>
      </c>
      <c r="D68" s="299">
        <v>16</v>
      </c>
      <c r="E68" s="1330">
        <v>2.2</v>
      </c>
      <c r="F68" s="1324">
        <v>58410</v>
      </c>
      <c r="G68" s="1331">
        <v>57832</v>
      </c>
      <c r="H68" s="20"/>
      <c r="I68" s="20"/>
      <c r="J68" s="65">
        <v>3538</v>
      </c>
      <c r="K68" s="49" t="s">
        <v>158</v>
      </c>
      <c r="L68" s="50">
        <v>100</v>
      </c>
      <c r="M68" s="50">
        <v>20</v>
      </c>
      <c r="N68" s="50">
        <v>11.5</v>
      </c>
      <c r="O68" s="359" t="s">
        <v>534</v>
      </c>
      <c r="P68" s="50">
        <v>3000</v>
      </c>
      <c r="Q68" s="372">
        <v>71760</v>
      </c>
      <c r="R68" s="20"/>
      <c r="S68" s="65"/>
      <c r="T68" s="65"/>
      <c r="U68" s="65"/>
      <c r="V68" s="65"/>
    </row>
    <row r="69" spans="1:22" s="44" customFormat="1" ht="12.75" customHeight="1">
      <c r="A69" s="300" t="s">
        <v>574</v>
      </c>
      <c r="B69" s="286"/>
      <c r="C69" s="287">
        <v>25</v>
      </c>
      <c r="D69" s="287">
        <v>20</v>
      </c>
      <c r="E69" s="1326">
        <v>3</v>
      </c>
      <c r="F69" s="1324">
        <v>14289.8</v>
      </c>
      <c r="G69" s="1325">
        <f>F69*92/100*1.22</f>
        <v>16038.871519999997</v>
      </c>
      <c r="H69" s="20"/>
      <c r="I69" s="20"/>
      <c r="J69" s="65"/>
      <c r="K69" s="64" t="s">
        <v>708</v>
      </c>
      <c r="L69" s="50">
        <v>160</v>
      </c>
      <c r="M69" s="50">
        <v>10</v>
      </c>
      <c r="N69" s="50">
        <v>11</v>
      </c>
      <c r="O69" s="359" t="s">
        <v>534</v>
      </c>
      <c r="P69" s="50">
        <v>3000</v>
      </c>
      <c r="Q69" s="372">
        <v>149612</v>
      </c>
      <c r="R69" s="20"/>
      <c r="S69" s="65"/>
      <c r="T69" s="65"/>
      <c r="U69" s="65"/>
      <c r="V69" s="65"/>
    </row>
    <row r="70" spans="1:22" s="44" customFormat="1" ht="12.75" customHeight="1" thickBot="1">
      <c r="A70" s="300" t="s">
        <v>575</v>
      </c>
      <c r="B70" s="286"/>
      <c r="C70" s="287">
        <v>40</v>
      </c>
      <c r="D70" s="287">
        <v>25</v>
      </c>
      <c r="E70" s="1326">
        <v>5.5</v>
      </c>
      <c r="F70" s="1324">
        <v>23316.8</v>
      </c>
      <c r="G70" s="1325">
        <f>F70*89/100*1.22</f>
        <v>25317.38144</v>
      </c>
      <c r="H70" s="20"/>
      <c r="I70" s="20"/>
      <c r="J70" s="65"/>
      <c r="K70" s="51" t="s">
        <v>697</v>
      </c>
      <c r="L70" s="52">
        <v>160</v>
      </c>
      <c r="M70" s="52">
        <v>80</v>
      </c>
      <c r="N70" s="52"/>
      <c r="O70" s="373" t="s">
        <v>534</v>
      </c>
      <c r="P70" s="52">
        <v>3000</v>
      </c>
      <c r="Q70" s="533" t="s">
        <v>365</v>
      </c>
      <c r="R70" s="20"/>
      <c r="S70" s="65"/>
      <c r="T70" s="65"/>
      <c r="U70" s="65"/>
      <c r="V70" s="65"/>
    </row>
    <row r="71" spans="1:22" s="44" customFormat="1" ht="12.75" customHeight="1">
      <c r="A71" s="300" t="s">
        <v>576</v>
      </c>
      <c r="B71" s="286"/>
      <c r="C71" s="287">
        <v>53</v>
      </c>
      <c r="D71" s="287">
        <v>10</v>
      </c>
      <c r="E71" s="1326">
        <v>4</v>
      </c>
      <c r="F71" s="1324">
        <v>22620.6</v>
      </c>
      <c r="G71" s="1325">
        <f>F71*92/100*1.22</f>
        <v>25389.36144</v>
      </c>
      <c r="H71" s="20"/>
      <c r="I71" s="20"/>
      <c r="J71" s="65"/>
      <c r="K71" s="1911" t="s">
        <v>119</v>
      </c>
      <c r="L71" s="1911"/>
      <c r="M71" s="1911"/>
      <c r="N71" s="1911"/>
      <c r="O71" s="1911"/>
      <c r="P71" s="1911"/>
      <c r="Q71" s="1911"/>
      <c r="R71" s="422"/>
      <c r="S71" s="422"/>
      <c r="T71" s="422"/>
      <c r="U71" s="422"/>
      <c r="V71" s="65"/>
    </row>
    <row r="72" spans="1:22" s="44" customFormat="1" ht="12.75" customHeight="1" thickBot="1">
      <c r="A72" s="300" t="s">
        <v>577</v>
      </c>
      <c r="B72" s="286"/>
      <c r="C72" s="228">
        <v>10</v>
      </c>
      <c r="D72" s="228">
        <v>6</v>
      </c>
      <c r="E72" s="1323">
        <v>0.6</v>
      </c>
      <c r="F72" s="1324">
        <v>9168.6</v>
      </c>
      <c r="G72" s="1325">
        <f>F72*92/100*1.22</f>
        <v>10290.836640000001</v>
      </c>
      <c r="H72" s="20"/>
      <c r="I72" s="20"/>
      <c r="J72" s="65"/>
      <c r="K72" s="1898"/>
      <c r="L72" s="1898"/>
      <c r="M72" s="1898"/>
      <c r="N72" s="1898"/>
      <c r="O72" s="1898"/>
      <c r="P72" s="1898"/>
      <c r="Q72" s="1898"/>
      <c r="R72" s="20"/>
      <c r="S72" s="65"/>
      <c r="T72" s="65"/>
      <c r="U72" s="65"/>
      <c r="V72" s="65"/>
    </row>
    <row r="73" spans="1:22" s="44" customFormat="1" ht="12.75" customHeight="1" thickBot="1">
      <c r="A73" s="300" t="s">
        <v>578</v>
      </c>
      <c r="B73" s="286"/>
      <c r="C73" s="228">
        <v>6</v>
      </c>
      <c r="D73" s="228">
        <v>10</v>
      </c>
      <c r="E73" s="1323">
        <v>0.6</v>
      </c>
      <c r="F73" s="1324">
        <v>7835.2</v>
      </c>
      <c r="G73" s="1325">
        <f>F73*92/100*1.22</f>
        <v>8794.22848</v>
      </c>
      <c r="H73" s="20"/>
      <c r="I73" s="20"/>
      <c r="J73" s="65"/>
      <c r="K73" s="366" t="s">
        <v>81</v>
      </c>
      <c r="L73" s="1912" t="s">
        <v>506</v>
      </c>
      <c r="M73" s="1913"/>
      <c r="N73" s="321" t="s">
        <v>754</v>
      </c>
      <c r="O73" s="321" t="s">
        <v>928</v>
      </c>
      <c r="P73" s="423"/>
      <c r="Q73" s="260" t="s">
        <v>87</v>
      </c>
      <c r="R73" s="392"/>
      <c r="S73" s="65"/>
      <c r="T73" s="65"/>
      <c r="U73" s="65"/>
      <c r="V73" s="65"/>
    </row>
    <row r="74" spans="1:22" s="44" customFormat="1" ht="12.75" customHeight="1">
      <c r="A74" s="300" t="s">
        <v>579</v>
      </c>
      <c r="B74" s="286"/>
      <c r="C74" s="228">
        <v>10</v>
      </c>
      <c r="D74" s="228">
        <v>10</v>
      </c>
      <c r="E74" s="1323">
        <v>1.1</v>
      </c>
      <c r="F74" s="1327">
        <v>9640.6</v>
      </c>
      <c r="G74" s="1325">
        <f>F74*92/100*1.22</f>
        <v>10820.60944</v>
      </c>
      <c r="H74" s="20"/>
      <c r="I74" s="20"/>
      <c r="J74" s="65"/>
      <c r="K74" s="274" t="s">
        <v>583</v>
      </c>
      <c r="L74" s="1914" t="s">
        <v>815</v>
      </c>
      <c r="M74" s="1915"/>
      <c r="N74" s="402" t="s">
        <v>584</v>
      </c>
      <c r="O74" s="382" t="s">
        <v>2500</v>
      </c>
      <c r="P74" s="1332">
        <v>23320</v>
      </c>
      <c r="Q74" s="1333">
        <v>23320</v>
      </c>
      <c r="R74" s="392"/>
      <c r="S74" s="65"/>
      <c r="T74" s="65"/>
      <c r="U74" s="65"/>
      <c r="V74" s="65"/>
    </row>
    <row r="75" spans="1:22" s="44" customFormat="1" ht="12.75" customHeight="1">
      <c r="A75" s="300" t="s">
        <v>580</v>
      </c>
      <c r="B75" s="286"/>
      <c r="C75" s="228">
        <v>16</v>
      </c>
      <c r="D75" s="228">
        <v>16</v>
      </c>
      <c r="E75" s="1323">
        <v>2.2</v>
      </c>
      <c r="F75" s="1324">
        <v>11292.6</v>
      </c>
      <c r="G75" s="1325">
        <f>F75*89/100*1.2</f>
        <v>12060.4968</v>
      </c>
      <c r="H75" s="20"/>
      <c r="I75" s="20"/>
      <c r="J75" s="65"/>
      <c r="K75" s="275" t="s">
        <v>585</v>
      </c>
      <c r="L75" s="1916" t="s">
        <v>816</v>
      </c>
      <c r="M75" s="1917"/>
      <c r="N75" s="403" t="s">
        <v>169</v>
      </c>
      <c r="O75" s="1334">
        <v>14596</v>
      </c>
      <c r="P75" s="1335">
        <v>24334</v>
      </c>
      <c r="Q75" s="386">
        <v>24334</v>
      </c>
      <c r="R75" s="392"/>
      <c r="S75" s="65"/>
      <c r="T75" s="65"/>
      <c r="U75" s="65"/>
      <c r="V75" s="65"/>
    </row>
    <row r="76" spans="1:22" s="44" customFormat="1" ht="12.75" customHeight="1">
      <c r="A76" s="300" t="s">
        <v>968</v>
      </c>
      <c r="B76" s="286"/>
      <c r="C76" s="228">
        <v>25</v>
      </c>
      <c r="D76" s="228">
        <v>20</v>
      </c>
      <c r="E76" s="1323">
        <v>3</v>
      </c>
      <c r="F76" s="1327">
        <v>29523.6</v>
      </c>
      <c r="G76" s="1325">
        <f>F76*92/100*1.18</f>
        <v>32050.820159999992</v>
      </c>
      <c r="H76" s="20"/>
      <c r="I76" s="20"/>
      <c r="J76" s="65"/>
      <c r="K76" s="275" t="s">
        <v>586</v>
      </c>
      <c r="L76" s="1916" t="s">
        <v>817</v>
      </c>
      <c r="M76" s="1917"/>
      <c r="N76" s="403" t="s">
        <v>170</v>
      </c>
      <c r="O76" s="1336" t="s">
        <v>672</v>
      </c>
      <c r="P76" s="1335">
        <v>40878</v>
      </c>
      <c r="Q76" s="386">
        <v>40878</v>
      </c>
      <c r="R76" s="392"/>
      <c r="S76" s="65"/>
      <c r="T76" s="65"/>
      <c r="U76" s="65"/>
      <c r="V76" s="65"/>
    </row>
    <row r="77" spans="1:22" s="44" customFormat="1" ht="12.75" customHeight="1">
      <c r="A77" s="300" t="s">
        <v>967</v>
      </c>
      <c r="B77" s="286"/>
      <c r="C77" s="228">
        <v>40</v>
      </c>
      <c r="D77" s="228">
        <v>25</v>
      </c>
      <c r="E77" s="1323">
        <v>5.5</v>
      </c>
      <c r="F77" s="1327">
        <v>38373.6</v>
      </c>
      <c r="G77" s="1325">
        <f>F77*89/100*1.18</f>
        <v>40299.95472</v>
      </c>
      <c r="H77" s="53"/>
      <c r="I77" s="53"/>
      <c r="J77" s="65"/>
      <c r="K77" s="275" t="s">
        <v>587</v>
      </c>
      <c r="L77" s="1916" t="s">
        <v>818</v>
      </c>
      <c r="M77" s="1917"/>
      <c r="N77" s="403" t="s">
        <v>298</v>
      </c>
      <c r="O77" s="1336">
        <v>43495</v>
      </c>
      <c r="P77" s="1335">
        <v>71318</v>
      </c>
      <c r="Q77" s="386">
        <v>71318</v>
      </c>
      <c r="R77" s="392"/>
      <c r="S77" s="65"/>
      <c r="T77" s="65"/>
      <c r="U77" s="65"/>
      <c r="V77" s="65"/>
    </row>
    <row r="78" spans="1:22" s="44" customFormat="1" ht="12.75" customHeight="1">
      <c r="A78" s="300" t="s">
        <v>966</v>
      </c>
      <c r="B78" s="286"/>
      <c r="C78" s="228">
        <v>53</v>
      </c>
      <c r="D78" s="228">
        <v>10</v>
      </c>
      <c r="E78" s="1323">
        <v>4</v>
      </c>
      <c r="F78" s="1327">
        <v>37689.2</v>
      </c>
      <c r="G78" s="1325">
        <f>F78*92/100*1.18</f>
        <v>40915.39552</v>
      </c>
      <c r="H78" s="53"/>
      <c r="I78" s="53"/>
      <c r="J78" s="65"/>
      <c r="K78" s="275" t="s">
        <v>588</v>
      </c>
      <c r="L78" s="1916" t="s">
        <v>819</v>
      </c>
      <c r="M78" s="1917"/>
      <c r="N78" s="403" t="s">
        <v>350</v>
      </c>
      <c r="O78" s="1336">
        <v>60320</v>
      </c>
      <c r="P78" s="1335">
        <v>91296</v>
      </c>
      <c r="Q78" s="386">
        <v>91296</v>
      </c>
      <c r="R78" s="392"/>
      <c r="S78" s="65"/>
      <c r="T78" s="65"/>
      <c r="U78" s="65"/>
      <c r="V78" s="65"/>
    </row>
    <row r="79" spans="1:22" s="44" customFormat="1" ht="12.75" customHeight="1" thickBot="1">
      <c r="A79" s="300" t="s">
        <v>581</v>
      </c>
      <c r="B79" s="286"/>
      <c r="C79" s="228">
        <v>50</v>
      </c>
      <c r="D79" s="228">
        <v>25</v>
      </c>
      <c r="E79" s="50"/>
      <c r="F79" s="1337">
        <v>26550</v>
      </c>
      <c r="G79" s="1325">
        <f>F79*92/100*1.18</f>
        <v>28822.68</v>
      </c>
      <c r="H79" s="193"/>
      <c r="I79" s="193"/>
      <c r="J79" s="65"/>
      <c r="K79" s="535" t="s">
        <v>311</v>
      </c>
      <c r="L79" s="1923" t="s">
        <v>820</v>
      </c>
      <c r="M79" s="1924"/>
      <c r="N79" s="536" t="s">
        <v>245</v>
      </c>
      <c r="O79" s="1336">
        <v>95934</v>
      </c>
      <c r="P79" s="1335">
        <v>166214</v>
      </c>
      <c r="Q79" s="388">
        <v>166214</v>
      </c>
      <c r="R79" s="404"/>
      <c r="S79" s="65"/>
      <c r="T79" s="65"/>
      <c r="U79" s="65"/>
      <c r="V79" s="65"/>
    </row>
    <row r="80" spans="1:22" s="44" customFormat="1" ht="12.75" customHeight="1" thickBot="1">
      <c r="A80" s="300" t="s">
        <v>582</v>
      </c>
      <c r="B80" s="286"/>
      <c r="C80" s="228">
        <v>100</v>
      </c>
      <c r="D80" s="228">
        <v>25</v>
      </c>
      <c r="E80" s="50"/>
      <c r="F80" s="1337">
        <v>40262</v>
      </c>
      <c r="G80" s="1325">
        <f>F80*92/100*1.15</f>
        <v>42597.195999999996</v>
      </c>
      <c r="H80" s="20"/>
      <c r="I80" s="20"/>
      <c r="J80" s="65"/>
      <c r="K80" s="1909" t="s">
        <v>132</v>
      </c>
      <c r="L80" s="1909"/>
      <c r="M80" s="1909"/>
      <c r="N80" s="1909"/>
      <c r="O80" s="1909"/>
      <c r="P80" s="1909"/>
      <c r="Q80" s="1909"/>
      <c r="R80" s="479"/>
      <c r="S80" s="65"/>
      <c r="T80" s="65"/>
      <c r="U80" s="65"/>
      <c r="V80" s="65"/>
    </row>
    <row r="81" spans="1:22" s="44" customFormat="1" ht="12.75" customHeight="1">
      <c r="A81" s="285" t="s">
        <v>601</v>
      </c>
      <c r="B81" s="286"/>
      <c r="C81" s="228">
        <v>10</v>
      </c>
      <c r="D81" s="228">
        <v>10</v>
      </c>
      <c r="E81" s="1323">
        <v>1.1</v>
      </c>
      <c r="F81" s="1338"/>
      <c r="G81" s="1339">
        <v>14419.6</v>
      </c>
      <c r="H81" s="20"/>
      <c r="I81" s="20"/>
      <c r="J81" s="65"/>
      <c r="K81" s="63" t="s">
        <v>821</v>
      </c>
      <c r="L81" s="412" t="s">
        <v>822</v>
      </c>
      <c r="M81" s="412"/>
      <c r="N81" s="412"/>
      <c r="O81" s="412"/>
      <c r="P81" s="412"/>
      <c r="Q81" s="48">
        <v>195130</v>
      </c>
      <c r="R81" s="252"/>
      <c r="S81" s="65"/>
      <c r="T81" s="65"/>
      <c r="U81" s="65"/>
      <c r="V81" s="65"/>
    </row>
    <row r="82" spans="1:22" s="44" customFormat="1" ht="12.75" customHeight="1">
      <c r="A82" s="285" t="s">
        <v>602</v>
      </c>
      <c r="B82" s="286"/>
      <c r="C82" s="228">
        <v>10</v>
      </c>
      <c r="D82" s="228">
        <v>10</v>
      </c>
      <c r="E82" s="1323">
        <v>1.1</v>
      </c>
      <c r="F82" s="1338"/>
      <c r="G82" s="1339">
        <v>14537.6</v>
      </c>
      <c r="H82" s="20"/>
      <c r="I82" s="20"/>
      <c r="J82" s="65"/>
      <c r="K82" s="64" t="s">
        <v>162</v>
      </c>
      <c r="L82" s="1908" t="s">
        <v>823</v>
      </c>
      <c r="M82" s="1908"/>
      <c r="N82" s="203"/>
      <c r="O82" s="203"/>
      <c r="P82" s="464"/>
      <c r="Q82" s="474">
        <v>328610</v>
      </c>
      <c r="R82" s="252"/>
      <c r="S82" s="65"/>
      <c r="T82" s="65"/>
      <c r="U82" s="65"/>
      <c r="V82" s="65"/>
    </row>
    <row r="83" spans="1:22" s="44" customFormat="1" ht="12.75" customHeight="1" thickBot="1">
      <c r="A83" s="285" t="s">
        <v>603</v>
      </c>
      <c r="B83" s="286"/>
      <c r="C83" s="228">
        <v>16</v>
      </c>
      <c r="D83" s="228">
        <v>16</v>
      </c>
      <c r="E83" s="1323">
        <v>2.2</v>
      </c>
      <c r="F83" s="1338"/>
      <c r="G83" s="415">
        <v>15670.4</v>
      </c>
      <c r="H83" s="20"/>
      <c r="I83" s="20"/>
      <c r="J83" s="65"/>
      <c r="K83" s="66" t="s">
        <v>163</v>
      </c>
      <c r="L83" s="1918" t="s">
        <v>824</v>
      </c>
      <c r="M83" s="1919"/>
      <c r="N83" s="475"/>
      <c r="O83" s="475"/>
      <c r="P83" s="465"/>
      <c r="Q83" s="476">
        <v>339110</v>
      </c>
      <c r="R83" s="479"/>
      <c r="S83" s="65"/>
      <c r="T83" s="65"/>
      <c r="U83" s="65"/>
      <c r="V83" s="65"/>
    </row>
    <row r="84" spans="1:22" s="44" customFormat="1" ht="12.75" customHeight="1" thickBot="1">
      <c r="A84" s="285" t="s">
        <v>972</v>
      </c>
      <c r="B84" s="286"/>
      <c r="C84" s="228">
        <v>16</v>
      </c>
      <c r="D84" s="228">
        <v>16</v>
      </c>
      <c r="E84" s="1323">
        <v>2.2</v>
      </c>
      <c r="F84" s="1338"/>
      <c r="G84" s="415">
        <v>15859.2</v>
      </c>
      <c r="H84" s="20"/>
      <c r="I84" s="20"/>
      <c r="J84" s="65"/>
      <c r="K84" s="1920" t="s">
        <v>141</v>
      </c>
      <c r="L84" s="1920"/>
      <c r="M84" s="1920"/>
      <c r="N84" s="1920"/>
      <c r="O84" s="1920"/>
      <c r="P84" s="1920"/>
      <c r="Q84" s="1920"/>
      <c r="R84" s="479"/>
      <c r="S84" s="65"/>
      <c r="T84" s="65"/>
      <c r="U84" s="65"/>
      <c r="V84" s="65"/>
    </row>
    <row r="85" spans="1:21" s="69" customFormat="1" ht="12.75" customHeight="1" thickBot="1">
      <c r="A85" s="285" t="s">
        <v>604</v>
      </c>
      <c r="B85" s="286"/>
      <c r="C85" s="228">
        <v>25</v>
      </c>
      <c r="D85" s="228">
        <v>20</v>
      </c>
      <c r="E85" s="1323">
        <v>3</v>
      </c>
      <c r="F85" s="1338"/>
      <c r="G85" s="415">
        <v>20650</v>
      </c>
      <c r="H85" s="20"/>
      <c r="I85" s="20"/>
      <c r="J85" s="70"/>
      <c r="K85" s="366" t="s">
        <v>81</v>
      </c>
      <c r="L85" s="363" t="s">
        <v>506</v>
      </c>
      <c r="M85" s="364" t="s">
        <v>504</v>
      </c>
      <c r="N85" s="377" t="s">
        <v>505</v>
      </c>
      <c r="O85" s="255"/>
      <c r="P85" s="525" t="s">
        <v>346</v>
      </c>
      <c r="Q85" s="358" t="s">
        <v>83</v>
      </c>
      <c r="R85" s="480"/>
      <c r="S85" s="44"/>
      <c r="T85" s="44"/>
      <c r="U85" s="44"/>
    </row>
    <row r="86" spans="1:18" s="44" customFormat="1" ht="12.75" customHeight="1">
      <c r="A86" s="285" t="s">
        <v>973</v>
      </c>
      <c r="B86" s="286"/>
      <c r="C86" s="228">
        <v>25</v>
      </c>
      <c r="D86" s="228">
        <v>20</v>
      </c>
      <c r="E86" s="1323">
        <v>3</v>
      </c>
      <c r="F86" s="1338"/>
      <c r="G86" s="415">
        <v>20921.4</v>
      </c>
      <c r="H86" s="20"/>
      <c r="I86" s="20"/>
      <c r="J86" s="65"/>
      <c r="K86" s="46" t="s">
        <v>142</v>
      </c>
      <c r="L86" s="47">
        <v>6.3</v>
      </c>
      <c r="M86" s="47">
        <v>20</v>
      </c>
      <c r="N86" s="47">
        <v>1.1</v>
      </c>
      <c r="O86" s="47"/>
      <c r="P86" s="56">
        <v>22.5</v>
      </c>
      <c r="Q86" s="527"/>
      <c r="R86" s="481"/>
    </row>
    <row r="87" spans="1:18" s="44" customFormat="1" ht="12.75" customHeight="1">
      <c r="A87" s="285" t="s">
        <v>974</v>
      </c>
      <c r="B87" s="286"/>
      <c r="C87" s="228">
        <v>40</v>
      </c>
      <c r="D87" s="228">
        <v>25</v>
      </c>
      <c r="E87" s="1323">
        <v>5.5</v>
      </c>
      <c r="F87" s="1338"/>
      <c r="G87" s="415">
        <v>29511.8</v>
      </c>
      <c r="H87" s="20"/>
      <c r="I87" s="20"/>
      <c r="J87" s="65"/>
      <c r="K87" s="49" t="s">
        <v>148</v>
      </c>
      <c r="L87" s="50">
        <v>6.3</v>
      </c>
      <c r="M87" s="50">
        <v>32</v>
      </c>
      <c r="N87" s="50">
        <v>2.2</v>
      </c>
      <c r="O87" s="50"/>
      <c r="P87" s="58">
        <v>43.5</v>
      </c>
      <c r="Q87" s="59"/>
      <c r="R87" s="481"/>
    </row>
    <row r="88" spans="1:18" s="44" customFormat="1" ht="12.75" customHeight="1">
      <c r="A88" s="285" t="s">
        <v>975</v>
      </c>
      <c r="B88" s="286"/>
      <c r="C88" s="228">
        <v>40</v>
      </c>
      <c r="D88" s="228">
        <v>25</v>
      </c>
      <c r="E88" s="1323">
        <v>5.5</v>
      </c>
      <c r="F88" s="1338"/>
      <c r="G88" s="415">
        <v>29960.2</v>
      </c>
      <c r="H88" s="53"/>
      <c r="I88" s="53"/>
      <c r="J88" s="65"/>
      <c r="K88" s="49" t="s">
        <v>149</v>
      </c>
      <c r="L88" s="50">
        <v>12.5</v>
      </c>
      <c r="M88" s="50">
        <v>50</v>
      </c>
      <c r="N88" s="50">
        <v>4</v>
      </c>
      <c r="O88" s="50"/>
      <c r="P88" s="526">
        <v>53</v>
      </c>
      <c r="Q88" s="59"/>
      <c r="R88" s="481"/>
    </row>
    <row r="89" spans="1:18" s="44" customFormat="1" ht="12.75" customHeight="1">
      <c r="A89" s="285" t="s">
        <v>976</v>
      </c>
      <c r="B89" s="286"/>
      <c r="C89" s="228">
        <v>40</v>
      </c>
      <c r="D89" s="228">
        <v>25</v>
      </c>
      <c r="E89" s="1323">
        <v>4</v>
      </c>
      <c r="F89" s="1338"/>
      <c r="G89" s="415">
        <v>28815.6</v>
      </c>
      <c r="H89" s="303"/>
      <c r="I89" s="303"/>
      <c r="J89" s="65"/>
      <c r="K89" s="49" t="s">
        <v>150</v>
      </c>
      <c r="L89" s="50">
        <v>25</v>
      </c>
      <c r="M89" s="50">
        <v>50</v>
      </c>
      <c r="N89" s="50">
        <v>5.5</v>
      </c>
      <c r="O89" s="50"/>
      <c r="P89" s="58">
        <v>24</v>
      </c>
      <c r="Q89" s="59"/>
      <c r="R89" s="481"/>
    </row>
    <row r="90" spans="1:18" s="44" customFormat="1" ht="12.75" customHeight="1" thickBot="1">
      <c r="A90" s="285" t="s">
        <v>977</v>
      </c>
      <c r="B90" s="286"/>
      <c r="C90" s="228">
        <v>53</v>
      </c>
      <c r="D90" s="228">
        <v>10</v>
      </c>
      <c r="E90" s="1323">
        <v>4</v>
      </c>
      <c r="F90" s="1338"/>
      <c r="G90" s="415">
        <v>29252.2</v>
      </c>
      <c r="H90" s="70"/>
      <c r="I90" s="70"/>
      <c r="J90" s="304"/>
      <c r="K90" s="51" t="s">
        <v>151</v>
      </c>
      <c r="L90" s="52">
        <v>25</v>
      </c>
      <c r="M90" s="52">
        <v>80</v>
      </c>
      <c r="N90" s="52">
        <v>11</v>
      </c>
      <c r="O90" s="52"/>
      <c r="P90" s="60">
        <v>35</v>
      </c>
      <c r="Q90" s="61"/>
      <c r="R90" s="481"/>
    </row>
    <row r="91" spans="1:18" s="44" customFormat="1" ht="12.75" customHeight="1" thickBot="1">
      <c r="A91" s="265" t="s">
        <v>120</v>
      </c>
      <c r="B91" s="286"/>
      <c r="C91" s="50">
        <v>60</v>
      </c>
      <c r="D91" s="50">
        <v>13</v>
      </c>
      <c r="E91" s="50">
        <v>5.5</v>
      </c>
      <c r="F91" s="50"/>
      <c r="G91" s="562" t="s">
        <v>140</v>
      </c>
      <c r="H91" s="70"/>
      <c r="I91" s="70"/>
      <c r="J91" s="304"/>
      <c r="K91" s="1920" t="s">
        <v>353</v>
      </c>
      <c r="L91" s="1920"/>
      <c r="M91" s="1920"/>
      <c r="N91" s="1920"/>
      <c r="O91" s="1920"/>
      <c r="P91" s="1920"/>
      <c r="Q91" s="1921"/>
      <c r="R91" s="481"/>
    </row>
    <row r="92" spans="1:18" s="44" customFormat="1" ht="12.75" customHeight="1">
      <c r="A92" s="265" t="s">
        <v>121</v>
      </c>
      <c r="B92" s="286"/>
      <c r="C92" s="50">
        <v>130</v>
      </c>
      <c r="D92" s="50">
        <v>11.5</v>
      </c>
      <c r="E92" s="50">
        <v>7.5</v>
      </c>
      <c r="F92" s="50"/>
      <c r="G92" s="562" t="s">
        <v>140</v>
      </c>
      <c r="H92" s="70"/>
      <c r="I92" s="70"/>
      <c r="J92" s="257"/>
      <c r="K92" s="46" t="s">
        <v>139</v>
      </c>
      <c r="L92" s="67">
        <v>36</v>
      </c>
      <c r="M92" s="477">
        <v>26</v>
      </c>
      <c r="N92" s="47">
        <v>11</v>
      </c>
      <c r="O92" s="47">
        <v>51245</v>
      </c>
      <c r="P92" s="56">
        <v>72</v>
      </c>
      <c r="Q92" s="527"/>
      <c r="R92" s="481"/>
    </row>
    <row r="93" spans="1:21" s="44" customFormat="1" ht="12.75" customHeight="1" thickBot="1">
      <c r="A93" s="269" t="s">
        <v>122</v>
      </c>
      <c r="B93" s="301"/>
      <c r="C93" s="52">
        <v>220</v>
      </c>
      <c r="D93" s="52">
        <v>16</v>
      </c>
      <c r="E93" s="52">
        <v>15</v>
      </c>
      <c r="F93" s="52"/>
      <c r="G93" s="19" t="s">
        <v>140</v>
      </c>
      <c r="H93" s="70"/>
      <c r="I93" s="70"/>
      <c r="J93" s="65"/>
      <c r="K93" s="51" t="s">
        <v>133</v>
      </c>
      <c r="L93" s="277">
        <v>20</v>
      </c>
      <c r="M93" s="52">
        <v>12</v>
      </c>
      <c r="N93" s="52">
        <v>5.5</v>
      </c>
      <c r="O93" s="52"/>
      <c r="P93" s="60">
        <v>52</v>
      </c>
      <c r="Q93" s="61"/>
      <c r="R93" s="481"/>
      <c r="S93" s="69"/>
      <c r="T93" s="69"/>
      <c r="U93" s="69"/>
    </row>
    <row r="94" spans="1:18" s="44" customFormat="1" ht="12.75" customHeight="1">
      <c r="A94" s="482" t="s">
        <v>608</v>
      </c>
      <c r="B94" s="482"/>
      <c r="C94" s="482"/>
      <c r="D94" s="482"/>
      <c r="E94" s="482"/>
      <c r="F94" s="482"/>
      <c r="G94" s="482"/>
      <c r="H94" s="70"/>
      <c r="I94" s="70"/>
      <c r="J94" s="65"/>
      <c r="Q94" s="512"/>
      <c r="R94" s="252"/>
    </row>
    <row r="95" spans="2:18" s="44" customFormat="1" ht="9" customHeight="1">
      <c r="B95" s="69"/>
      <c r="G95" s="20"/>
      <c r="H95" s="20"/>
      <c r="I95" s="20"/>
      <c r="J95" s="65"/>
      <c r="K95" s="65"/>
      <c r="L95" s="65"/>
      <c r="M95" s="65"/>
      <c r="N95" s="65"/>
      <c r="O95" s="65"/>
      <c r="P95" s="65"/>
      <c r="Q95" s="20"/>
      <c r="R95" s="65"/>
    </row>
    <row r="96" spans="2:18" s="44" customFormat="1" ht="9" customHeight="1">
      <c r="B96" s="69"/>
      <c r="G96" s="20"/>
      <c r="H96" s="20"/>
      <c r="I96" s="20"/>
      <c r="J96" s="65"/>
      <c r="K96" s="65"/>
      <c r="L96" s="65"/>
      <c r="M96" s="65"/>
      <c r="N96" s="65"/>
      <c r="O96" s="65"/>
      <c r="P96" s="65"/>
      <c r="Q96" s="20"/>
      <c r="R96" s="65"/>
    </row>
    <row r="97" spans="2:18" s="44" customFormat="1" ht="9" customHeight="1">
      <c r="B97" s="69"/>
      <c r="G97" s="20"/>
      <c r="H97" s="20"/>
      <c r="I97" s="20"/>
      <c r="J97" s="65"/>
      <c r="K97" s="65"/>
      <c r="L97" s="65"/>
      <c r="M97" s="65"/>
      <c r="N97" s="65"/>
      <c r="O97" s="65"/>
      <c r="P97" s="65"/>
      <c r="Q97" s="20"/>
      <c r="R97" s="65"/>
    </row>
    <row r="98" spans="2:18" s="44" customFormat="1" ht="9" customHeight="1">
      <c r="B98" s="69"/>
      <c r="G98" s="20"/>
      <c r="H98" s="20"/>
      <c r="I98" s="20"/>
      <c r="J98" s="65"/>
      <c r="K98" s="65"/>
      <c r="L98" s="65"/>
      <c r="M98" s="65"/>
      <c r="N98" s="65"/>
      <c r="O98" s="65"/>
      <c r="P98" s="65"/>
      <c r="Q98" s="20"/>
      <c r="R98" s="65"/>
    </row>
    <row r="99" spans="2:18" s="44" customFormat="1" ht="9" customHeight="1">
      <c r="B99" s="69"/>
      <c r="G99" s="20"/>
      <c r="H99" s="20"/>
      <c r="I99" s="20"/>
      <c r="J99" s="65"/>
      <c r="K99" s="65"/>
      <c r="L99" s="65"/>
      <c r="M99" s="65"/>
      <c r="N99" s="65"/>
      <c r="O99" s="65"/>
      <c r="P99" s="65"/>
      <c r="Q99" s="20"/>
      <c r="R99" s="65"/>
    </row>
    <row r="100" spans="2:18" s="44" customFormat="1" ht="9" customHeight="1">
      <c r="B100" s="69"/>
      <c r="G100" s="20"/>
      <c r="H100" s="20"/>
      <c r="I100" s="20"/>
      <c r="J100" s="65"/>
      <c r="K100" s="1910"/>
      <c r="L100" s="1910"/>
      <c r="M100" s="1910"/>
      <c r="N100" s="1910"/>
      <c r="O100" s="1910"/>
      <c r="P100" s="1910"/>
      <c r="Q100" s="1910"/>
      <c r="R100" s="65"/>
    </row>
    <row r="101" spans="2:18" s="44" customFormat="1" ht="9" customHeight="1">
      <c r="B101" s="69"/>
      <c r="G101" s="20"/>
      <c r="H101" s="20"/>
      <c r="I101" s="20"/>
      <c r="J101" s="65"/>
      <c r="K101" s="470"/>
      <c r="L101" s="70"/>
      <c r="M101" s="70"/>
      <c r="N101" s="466"/>
      <c r="O101" s="65"/>
      <c r="P101" s="68"/>
      <c r="Q101" s="20"/>
      <c r="R101" s="65"/>
    </row>
    <row r="102" spans="2:18" s="44" customFormat="1" ht="9" customHeight="1">
      <c r="B102" s="69"/>
      <c r="G102" s="20"/>
      <c r="H102" s="20"/>
      <c r="I102" s="20"/>
      <c r="J102" s="65"/>
      <c r="K102" s="470"/>
      <c r="L102" s="70"/>
      <c r="M102" s="70"/>
      <c r="N102" s="466"/>
      <c r="O102" s="65"/>
      <c r="P102" s="68"/>
      <c r="Q102" s="20"/>
      <c r="R102" s="65"/>
    </row>
    <row r="103" spans="2:18" s="44" customFormat="1" ht="9" customHeight="1">
      <c r="B103" s="69"/>
      <c r="G103" s="20"/>
      <c r="H103" s="20"/>
      <c r="I103" s="20"/>
      <c r="J103" s="65"/>
      <c r="K103" s="470"/>
      <c r="L103" s="70"/>
      <c r="M103" s="70"/>
      <c r="N103" s="466"/>
      <c r="O103" s="65"/>
      <c r="P103" s="68"/>
      <c r="Q103" s="20"/>
      <c r="R103" s="65"/>
    </row>
    <row r="104" spans="2:18" s="44" customFormat="1" ht="9" customHeight="1">
      <c r="B104" s="69"/>
      <c r="G104" s="20"/>
      <c r="H104" s="20"/>
      <c r="I104" s="20"/>
      <c r="J104" s="65"/>
      <c r="K104" s="470"/>
      <c r="L104" s="70"/>
      <c r="M104" s="70"/>
      <c r="N104" s="466"/>
      <c r="O104" s="65"/>
      <c r="P104" s="68"/>
      <c r="Q104" s="20"/>
      <c r="R104" s="65"/>
    </row>
    <row r="105" spans="2:18" s="44" customFormat="1" ht="9" customHeight="1">
      <c r="B105" s="69"/>
      <c r="G105" s="20"/>
      <c r="H105" s="20"/>
      <c r="I105" s="20"/>
      <c r="J105" s="65"/>
      <c r="K105" s="470"/>
      <c r="L105" s="70"/>
      <c r="M105" s="70"/>
      <c r="N105" s="466"/>
      <c r="O105" s="65"/>
      <c r="P105" s="68"/>
      <c r="Q105" s="20"/>
      <c r="R105" s="65"/>
    </row>
    <row r="106" spans="2:18" s="44" customFormat="1" ht="9" customHeight="1">
      <c r="B106" s="69"/>
      <c r="G106" s="20"/>
      <c r="H106" s="20"/>
      <c r="I106" s="20"/>
      <c r="J106" s="65"/>
      <c r="K106" s="470"/>
      <c r="L106" s="70"/>
      <c r="M106" s="70"/>
      <c r="N106" s="466"/>
      <c r="O106" s="65"/>
      <c r="P106" s="68"/>
      <c r="Q106" s="20"/>
      <c r="R106" s="65"/>
    </row>
    <row r="107" spans="2:18" s="44" customFormat="1" ht="9" customHeight="1">
      <c r="B107" s="69"/>
      <c r="G107" s="20"/>
      <c r="H107" s="20"/>
      <c r="I107" s="20"/>
      <c r="J107" s="65"/>
      <c r="K107" s="471"/>
      <c r="L107" s="53"/>
      <c r="M107" s="53"/>
      <c r="N107" s="472"/>
      <c r="O107" s="65"/>
      <c r="P107" s="68"/>
      <c r="Q107" s="20"/>
      <c r="R107" s="65"/>
    </row>
    <row r="108" spans="2:18" s="44" customFormat="1" ht="9" customHeight="1">
      <c r="B108" s="69"/>
      <c r="G108" s="20"/>
      <c r="H108" s="20"/>
      <c r="I108" s="20"/>
      <c r="J108" s="65"/>
      <c r="K108" s="470"/>
      <c r="L108" s="70"/>
      <c r="M108" s="70"/>
      <c r="N108" s="466"/>
      <c r="O108" s="65"/>
      <c r="P108" s="68"/>
      <c r="Q108" s="20"/>
      <c r="R108" s="65"/>
    </row>
    <row r="109" spans="2:18" s="44" customFormat="1" ht="9" customHeight="1">
      <c r="B109" s="69"/>
      <c r="G109" s="20"/>
      <c r="H109" s="20"/>
      <c r="I109" s="20"/>
      <c r="J109" s="65"/>
      <c r="K109" s="470"/>
      <c r="L109" s="70"/>
      <c r="M109" s="70"/>
      <c r="N109" s="466"/>
      <c r="O109" s="65"/>
      <c r="P109" s="68"/>
      <c r="Q109" s="20"/>
      <c r="R109" s="65"/>
    </row>
    <row r="110" spans="2:18" s="44" customFormat="1" ht="9" customHeight="1">
      <c r="B110" s="69"/>
      <c r="G110" s="20"/>
      <c r="H110" s="20"/>
      <c r="I110" s="20"/>
      <c r="J110" s="65"/>
      <c r="K110" s="471"/>
      <c r="L110" s="53"/>
      <c r="M110" s="53"/>
      <c r="N110" s="472"/>
      <c r="O110" s="65"/>
      <c r="P110" s="68"/>
      <c r="Q110" s="20"/>
      <c r="R110" s="65"/>
    </row>
    <row r="111" spans="2:18" s="44" customFormat="1" ht="9" customHeight="1">
      <c r="B111" s="69"/>
      <c r="G111" s="20"/>
      <c r="H111" s="20"/>
      <c r="I111" s="20"/>
      <c r="J111" s="65"/>
      <c r="K111" s="471"/>
      <c r="L111" s="53"/>
      <c r="M111" s="53"/>
      <c r="N111" s="472"/>
      <c r="O111" s="65"/>
      <c r="P111" s="68"/>
      <c r="Q111" s="20"/>
      <c r="R111" s="65"/>
    </row>
    <row r="112" spans="2:18" s="44" customFormat="1" ht="9" customHeight="1">
      <c r="B112" s="69"/>
      <c r="G112" s="20"/>
      <c r="H112" s="20"/>
      <c r="I112" s="20"/>
      <c r="J112" s="65"/>
      <c r="K112" s="470"/>
      <c r="L112" s="70"/>
      <c r="M112" s="70"/>
      <c r="N112" s="466"/>
      <c r="O112" s="65"/>
      <c r="P112" s="68"/>
      <c r="Q112" s="20"/>
      <c r="R112" s="65"/>
    </row>
    <row r="113" spans="2:18" s="44" customFormat="1" ht="9" customHeight="1">
      <c r="B113" s="69"/>
      <c r="G113" s="20"/>
      <c r="H113" s="20"/>
      <c r="I113" s="20"/>
      <c r="J113" s="65"/>
      <c r="K113" s="471"/>
      <c r="L113" s="53"/>
      <c r="M113" s="53"/>
      <c r="N113" s="472"/>
      <c r="O113" s="65"/>
      <c r="P113" s="68"/>
      <c r="Q113" s="20"/>
      <c r="R113" s="65"/>
    </row>
    <row r="114" spans="2:18" s="44" customFormat="1" ht="9" customHeight="1">
      <c r="B114" s="69"/>
      <c r="G114" s="20"/>
      <c r="H114" s="20"/>
      <c r="I114" s="20"/>
      <c r="J114" s="65"/>
      <c r="K114" s="470"/>
      <c r="L114" s="70"/>
      <c r="M114" s="70"/>
      <c r="N114" s="466"/>
      <c r="O114" s="65"/>
      <c r="P114" s="68"/>
      <c r="Q114" s="20"/>
      <c r="R114" s="65"/>
    </row>
    <row r="115" spans="2:18" s="44" customFormat="1" ht="9" customHeight="1">
      <c r="B115" s="69"/>
      <c r="G115" s="20"/>
      <c r="H115" s="20"/>
      <c r="I115" s="20"/>
      <c r="J115" s="65"/>
      <c r="K115" s="470"/>
      <c r="L115" s="70"/>
      <c r="M115" s="70"/>
      <c r="N115" s="466"/>
      <c r="O115" s="65"/>
      <c r="P115" s="68"/>
      <c r="Q115" s="20"/>
      <c r="R115" s="65"/>
    </row>
    <row r="116" spans="2:18" s="44" customFormat="1" ht="9" customHeight="1">
      <c r="B116" s="69"/>
      <c r="G116" s="20"/>
      <c r="H116" s="20"/>
      <c r="I116" s="20"/>
      <c r="J116" s="65"/>
      <c r="K116" s="470"/>
      <c r="L116" s="70"/>
      <c r="M116" s="70"/>
      <c r="N116" s="466"/>
      <c r="O116" s="65"/>
      <c r="P116" s="68"/>
      <c r="Q116" s="20"/>
      <c r="R116" s="65"/>
    </row>
    <row r="117" spans="2:18" s="44" customFormat="1" ht="9" customHeight="1">
      <c r="B117" s="69"/>
      <c r="G117" s="20"/>
      <c r="H117" s="20"/>
      <c r="I117" s="20"/>
      <c r="J117" s="65"/>
      <c r="K117" s="470"/>
      <c r="L117" s="70"/>
      <c r="M117" s="70"/>
      <c r="N117" s="466"/>
      <c r="O117" s="65"/>
      <c r="P117" s="68"/>
      <c r="Q117" s="20"/>
      <c r="R117" s="65"/>
    </row>
    <row r="118" spans="2:18" s="44" customFormat="1" ht="9" customHeight="1">
      <c r="B118" s="69"/>
      <c r="G118" s="20"/>
      <c r="H118" s="20"/>
      <c r="I118" s="20"/>
      <c r="J118" s="65"/>
      <c r="K118" s="470"/>
      <c r="L118" s="70"/>
      <c r="M118" s="70"/>
      <c r="N118" s="466"/>
      <c r="O118" s="65"/>
      <c r="P118" s="68"/>
      <c r="Q118" s="20"/>
      <c r="R118" s="65"/>
    </row>
    <row r="119" spans="2:18" s="44" customFormat="1" ht="9" customHeight="1">
      <c r="B119" s="69"/>
      <c r="G119" s="20"/>
      <c r="H119" s="20"/>
      <c r="I119" s="20"/>
      <c r="J119" s="65"/>
      <c r="K119" s="473"/>
      <c r="L119" s="70"/>
      <c r="M119" s="70"/>
      <c r="N119" s="466"/>
      <c r="O119" s="65"/>
      <c r="P119" s="68"/>
      <c r="Q119" s="20"/>
      <c r="R119" s="65"/>
    </row>
    <row r="120" spans="2:18" s="44" customFormat="1" ht="9" customHeight="1">
      <c r="B120" s="69"/>
      <c r="G120" s="20"/>
      <c r="H120" s="20"/>
      <c r="I120" s="20"/>
      <c r="J120" s="65"/>
      <c r="K120" s="470"/>
      <c r="L120" s="70"/>
      <c r="M120" s="70"/>
      <c r="N120" s="466"/>
      <c r="O120" s="65"/>
      <c r="P120" s="68"/>
      <c r="Q120" s="20"/>
      <c r="R120" s="65"/>
    </row>
    <row r="121" spans="2:18" s="44" customFormat="1" ht="9" customHeight="1">
      <c r="B121" s="69"/>
      <c r="G121" s="20"/>
      <c r="H121" s="20"/>
      <c r="I121" s="20"/>
      <c r="J121" s="65"/>
      <c r="K121" s="470"/>
      <c r="L121" s="70"/>
      <c r="M121" s="70"/>
      <c r="N121" s="466"/>
      <c r="O121" s="65"/>
      <c r="P121" s="68"/>
      <c r="Q121" s="20"/>
      <c r="R121" s="65"/>
    </row>
    <row r="122" spans="2:18" s="44" customFormat="1" ht="9" customHeight="1">
      <c r="B122" s="69"/>
      <c r="G122" s="20"/>
      <c r="H122" s="20"/>
      <c r="I122" s="20"/>
      <c r="J122" s="65"/>
      <c r="K122" s="470"/>
      <c r="L122" s="70"/>
      <c r="M122" s="70"/>
      <c r="N122" s="466"/>
      <c r="O122" s="65"/>
      <c r="P122" s="68"/>
      <c r="Q122" s="20"/>
      <c r="R122" s="65"/>
    </row>
    <row r="123" spans="2:18" s="44" customFormat="1" ht="9" customHeight="1">
      <c r="B123" s="69"/>
      <c r="G123" s="20"/>
      <c r="H123" s="20"/>
      <c r="I123" s="20"/>
      <c r="J123" s="65"/>
      <c r="K123" s="470"/>
      <c r="L123" s="70"/>
      <c r="M123" s="70"/>
      <c r="N123" s="466"/>
      <c r="O123" s="65"/>
      <c r="P123" s="68"/>
      <c r="Q123" s="20"/>
      <c r="R123" s="65"/>
    </row>
    <row r="124" spans="2:18" s="44" customFormat="1" ht="9" customHeight="1">
      <c r="B124" s="69"/>
      <c r="G124" s="20"/>
      <c r="H124" s="20"/>
      <c r="I124" s="20"/>
      <c r="J124" s="65"/>
      <c r="K124" s="470"/>
      <c r="L124" s="70"/>
      <c r="M124" s="70"/>
      <c r="N124" s="466"/>
      <c r="O124" s="65"/>
      <c r="P124" s="68"/>
      <c r="Q124" s="20"/>
      <c r="R124" s="65"/>
    </row>
    <row r="125" spans="2:18" s="44" customFormat="1" ht="9" customHeight="1">
      <c r="B125" s="69"/>
      <c r="G125" s="20"/>
      <c r="H125" s="20"/>
      <c r="I125" s="20"/>
      <c r="J125" s="65"/>
      <c r="K125" s="470"/>
      <c r="L125" s="70"/>
      <c r="M125" s="70"/>
      <c r="N125" s="466"/>
      <c r="O125" s="65"/>
      <c r="P125" s="68"/>
      <c r="Q125" s="20"/>
      <c r="R125" s="65"/>
    </row>
    <row r="126" spans="2:18" s="44" customFormat="1" ht="9" customHeight="1">
      <c r="B126" s="69"/>
      <c r="G126" s="20"/>
      <c r="H126" s="20"/>
      <c r="I126" s="20"/>
      <c r="J126" s="65"/>
      <c r="K126" s="470"/>
      <c r="L126" s="70"/>
      <c r="M126" s="70"/>
      <c r="N126" s="466"/>
      <c r="O126" s="65"/>
      <c r="P126" s="68"/>
      <c r="Q126" s="20"/>
      <c r="R126" s="65"/>
    </row>
    <row r="127" spans="2:18" s="44" customFormat="1" ht="9" customHeight="1">
      <c r="B127" s="69"/>
      <c r="G127" s="20"/>
      <c r="H127" s="20"/>
      <c r="I127" s="20"/>
      <c r="J127" s="65"/>
      <c r="K127" s="470"/>
      <c r="L127" s="70"/>
      <c r="M127" s="70"/>
      <c r="N127" s="466"/>
      <c r="O127" s="65"/>
      <c r="P127" s="68"/>
      <c r="Q127" s="20"/>
      <c r="R127" s="65"/>
    </row>
    <row r="128" spans="7:17" ht="9" customHeight="1">
      <c r="G128" s="6"/>
      <c r="H128" s="6"/>
      <c r="I128" s="6"/>
      <c r="K128" s="463"/>
      <c r="L128" s="27"/>
      <c r="M128" s="27"/>
      <c r="N128" s="132"/>
      <c r="O128" s="28"/>
      <c r="P128" s="91"/>
      <c r="Q128" s="24"/>
    </row>
    <row r="129" spans="7:17" ht="9" customHeight="1">
      <c r="G129" s="6"/>
      <c r="H129" s="6"/>
      <c r="I129" s="6"/>
      <c r="K129" s="463"/>
      <c r="L129" s="27"/>
      <c r="M129" s="27"/>
      <c r="N129" s="132"/>
      <c r="O129" s="28"/>
      <c r="P129" s="91"/>
      <c r="Q129" s="24"/>
    </row>
    <row r="130" spans="7:17" ht="9" customHeight="1">
      <c r="G130" s="6"/>
      <c r="H130" s="6"/>
      <c r="I130" s="6"/>
      <c r="K130" s="463"/>
      <c r="L130" s="27"/>
      <c r="M130" s="27"/>
      <c r="N130" s="132"/>
      <c r="O130" s="28"/>
      <c r="P130" s="91"/>
      <c r="Q130" s="24"/>
    </row>
    <row r="131" spans="7:17" ht="9" customHeight="1">
      <c r="G131" s="6"/>
      <c r="H131" s="6"/>
      <c r="I131" s="6"/>
      <c r="K131" s="463"/>
      <c r="L131" s="27"/>
      <c r="M131" s="27"/>
      <c r="N131" s="132"/>
      <c r="O131" s="28"/>
      <c r="P131" s="91"/>
      <c r="Q131" s="24"/>
    </row>
    <row r="132" spans="7:17" ht="9" customHeight="1">
      <c r="G132" s="6"/>
      <c r="H132" s="6"/>
      <c r="I132" s="6"/>
      <c r="K132" s="463"/>
      <c r="L132" s="27"/>
      <c r="M132" s="27"/>
      <c r="N132" s="132"/>
      <c r="O132" s="28"/>
      <c r="P132" s="91"/>
      <c r="Q132" s="24"/>
    </row>
    <row r="133" spans="7:17" ht="9" customHeight="1">
      <c r="G133" s="6"/>
      <c r="H133" s="6"/>
      <c r="I133" s="6"/>
      <c r="K133" s="1922"/>
      <c r="L133" s="1922"/>
      <c r="M133" s="1922"/>
      <c r="N133" s="1922"/>
      <c r="O133" s="1922"/>
      <c r="P133" s="1922"/>
      <c r="Q133" s="1922"/>
    </row>
    <row r="134" spans="7:17" ht="9" customHeight="1">
      <c r="G134" s="6"/>
      <c r="H134" s="6"/>
      <c r="I134" s="6"/>
      <c r="K134" s="28"/>
      <c r="L134" s="28"/>
      <c r="M134" s="27"/>
      <c r="N134" s="132"/>
      <c r="O134" s="27"/>
      <c r="P134" s="28"/>
      <c r="Q134" s="24"/>
    </row>
    <row r="135" spans="7:17" ht="9" customHeight="1">
      <c r="G135" s="6"/>
      <c r="H135" s="6"/>
      <c r="I135" s="6"/>
      <c r="K135" s="28"/>
      <c r="L135" s="28"/>
      <c r="M135" s="27"/>
      <c r="N135" s="132"/>
      <c r="O135" s="27"/>
      <c r="P135" s="28"/>
      <c r="Q135" s="24"/>
    </row>
  </sheetData>
  <sheetProtection/>
  <mergeCells count="23">
    <mergeCell ref="L83:M83"/>
    <mergeCell ref="K84:Q84"/>
    <mergeCell ref="K91:Q91"/>
    <mergeCell ref="K100:Q100"/>
    <mergeCell ref="K133:Q133"/>
    <mergeCell ref="L76:M76"/>
    <mergeCell ref="L77:M77"/>
    <mergeCell ref="L78:M78"/>
    <mergeCell ref="L79:M79"/>
    <mergeCell ref="K80:Q80"/>
    <mergeCell ref="L82:M82"/>
    <mergeCell ref="A52:G53"/>
    <mergeCell ref="R61:R62"/>
    <mergeCell ref="K71:Q72"/>
    <mergeCell ref="L73:M73"/>
    <mergeCell ref="L74:M74"/>
    <mergeCell ref="L75:M75"/>
    <mergeCell ref="A1:C2"/>
    <mergeCell ref="D1:G2"/>
    <mergeCell ref="K1:Q1"/>
    <mergeCell ref="K36:Q36"/>
    <mergeCell ref="K37:Q37"/>
    <mergeCell ref="K49:Q5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2"/>
  <headerFooter alignWithMargins="0">
    <oddHeader xml:space="preserve">&amp;R&amp;8              </oddHeader>
    <oddFooter>&amp;Rстр. 3 из 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="85" zoomScaleSheetLayoutView="85" zoomScalePageLayoutView="0" workbookViewId="0" topLeftCell="A1">
      <selection activeCell="G15" sqref="G15"/>
    </sheetView>
  </sheetViews>
  <sheetFormatPr defaultColWidth="9.00390625" defaultRowHeight="12.75"/>
  <cols>
    <col min="1" max="1" width="33.00390625" style="32" customWidth="1"/>
    <col min="2" max="2" width="15.75390625" style="32" customWidth="1"/>
    <col min="3" max="3" width="12.625" style="32" customWidth="1"/>
    <col min="4" max="4" width="14.75390625" style="32" customWidth="1"/>
    <col min="5" max="5" width="16.375" style="32" customWidth="1"/>
    <col min="6" max="6" width="14.375" style="32" customWidth="1"/>
    <col min="7" max="8" width="13.75390625" style="32" customWidth="1"/>
    <col min="9" max="9" width="11.875" style="32" customWidth="1"/>
    <col min="10" max="10" width="12.625" style="32" customWidth="1"/>
    <col min="11" max="16384" width="9.125" style="32" customWidth="1"/>
  </cols>
  <sheetData>
    <row r="1" spans="1:10" ht="27" customHeight="1">
      <c r="A1" s="1927" t="s">
        <v>278</v>
      </c>
      <c r="B1" s="1927"/>
      <c r="C1" s="1927"/>
      <c r="D1" s="1927"/>
      <c r="E1" s="1927"/>
      <c r="F1" s="1927"/>
      <c r="G1" s="1927"/>
      <c r="H1" s="1927"/>
      <c r="I1" s="1927"/>
      <c r="J1" s="1927"/>
    </row>
    <row r="2" spans="1:10" ht="19.5" customHeight="1">
      <c r="A2" s="1927" t="s">
        <v>1151</v>
      </c>
      <c r="B2" s="1927"/>
      <c r="C2" s="1927"/>
      <c r="D2" s="1927"/>
      <c r="E2" s="1927"/>
      <c r="F2" s="1927"/>
      <c r="G2" s="1927"/>
      <c r="H2" s="1927"/>
      <c r="I2" s="1927"/>
      <c r="J2" s="1927"/>
    </row>
    <row r="3" spans="1:10" ht="18" customHeight="1">
      <c r="A3" s="1928" t="s">
        <v>607</v>
      </c>
      <c r="B3" s="1928"/>
      <c r="C3" s="1928"/>
      <c r="D3" s="1928"/>
      <c r="E3" s="1928"/>
      <c r="F3" s="1928"/>
      <c r="G3" s="1928"/>
      <c r="H3" s="1928"/>
      <c r="I3" s="1928"/>
      <c r="J3" s="1928"/>
    </row>
    <row r="4" spans="1:10" ht="22.5">
      <c r="A4" s="408" t="s">
        <v>767</v>
      </c>
      <c r="B4" s="33"/>
      <c r="C4" s="34"/>
      <c r="D4" s="34"/>
      <c r="E4" s="34"/>
      <c r="F4" s="35" t="s">
        <v>368</v>
      </c>
      <c r="G4" s="36"/>
      <c r="H4" s="36"/>
      <c r="I4" s="36"/>
      <c r="J4" s="37"/>
    </row>
    <row r="5" spans="1:10" ht="17.25" customHeight="1" thickBot="1">
      <c r="A5" s="1929" t="s">
        <v>3138</v>
      </c>
      <c r="B5" s="1929"/>
      <c r="C5" s="1929"/>
      <c r="D5" s="1929"/>
      <c r="E5" s="1929"/>
      <c r="F5" s="1929"/>
      <c r="G5" s="1929"/>
      <c r="H5" s="1929"/>
      <c r="I5" s="1929"/>
      <c r="J5" s="1929"/>
    </row>
    <row r="6" spans="1:10" s="866" customFormat="1" ht="51.75" thickBot="1">
      <c r="A6" s="38" t="s">
        <v>182</v>
      </c>
      <c r="B6" s="864" t="s">
        <v>765</v>
      </c>
      <c r="C6" s="864" t="s">
        <v>1145</v>
      </c>
      <c r="D6" s="865" t="s">
        <v>1135</v>
      </c>
      <c r="E6" s="865" t="s">
        <v>77</v>
      </c>
      <c r="F6" s="865" t="s">
        <v>260</v>
      </c>
      <c r="G6" s="864" t="s">
        <v>1146</v>
      </c>
      <c r="H6" s="864" t="s">
        <v>104</v>
      </c>
      <c r="I6" s="864" t="s">
        <v>1147</v>
      </c>
      <c r="J6" s="864" t="s">
        <v>1148</v>
      </c>
    </row>
    <row r="7" spans="1:10" ht="13.5" customHeight="1">
      <c r="A7" s="39" t="s">
        <v>1144</v>
      </c>
      <c r="B7" s="18">
        <v>3230</v>
      </c>
      <c r="C7" s="18">
        <v>6420</v>
      </c>
      <c r="D7" s="18">
        <v>6101</v>
      </c>
      <c r="E7" s="18">
        <v>3787</v>
      </c>
      <c r="F7" s="18">
        <v>10608</v>
      </c>
      <c r="G7" s="18">
        <v>8590</v>
      </c>
      <c r="H7" s="18">
        <v>1605</v>
      </c>
      <c r="I7" s="18">
        <v>5876</v>
      </c>
      <c r="J7" s="18"/>
    </row>
    <row r="8" spans="1:10" ht="13.5" customHeight="1" thickBot="1">
      <c r="A8" s="39" t="s">
        <v>1149</v>
      </c>
      <c r="B8" s="18">
        <v>4697</v>
      </c>
      <c r="C8" s="18">
        <v>7764</v>
      </c>
      <c r="D8" s="18">
        <v>6220</v>
      </c>
      <c r="E8" s="18">
        <v>4342</v>
      </c>
      <c r="F8" s="18">
        <v>11092</v>
      </c>
      <c r="G8" s="18">
        <v>8590</v>
      </c>
      <c r="H8" s="18">
        <v>1618</v>
      </c>
      <c r="I8" s="18"/>
      <c r="J8" s="18">
        <v>6220</v>
      </c>
    </row>
    <row r="9" spans="1:10" s="889" customFormat="1" ht="29.25" customHeight="1" thickBot="1">
      <c r="A9" s="891" t="s">
        <v>182</v>
      </c>
      <c r="B9" s="890" t="s">
        <v>1128</v>
      </c>
      <c r="C9" s="1936" t="s">
        <v>1133</v>
      </c>
      <c r="D9" s="1937"/>
      <c r="E9" s="891" t="s">
        <v>1132</v>
      </c>
      <c r="F9" s="891" t="s">
        <v>1131</v>
      </c>
      <c r="G9" s="887" t="s">
        <v>1129</v>
      </c>
      <c r="H9" s="1938" t="s">
        <v>1134</v>
      </c>
      <c r="I9" s="1939"/>
      <c r="J9" s="888" t="s">
        <v>1130</v>
      </c>
    </row>
    <row r="10" spans="1:10" s="752" customFormat="1" ht="13.5" customHeight="1">
      <c r="A10" s="774" t="s">
        <v>1123</v>
      </c>
      <c r="B10" s="775">
        <v>14100</v>
      </c>
      <c r="C10" s="1932">
        <v>8462</v>
      </c>
      <c r="D10" s="1933"/>
      <c r="E10" s="775">
        <v>7685</v>
      </c>
      <c r="F10" s="775">
        <v>5056</v>
      </c>
      <c r="G10" s="776">
        <v>10102</v>
      </c>
      <c r="H10" s="1932">
        <v>2585</v>
      </c>
      <c r="I10" s="1933"/>
      <c r="J10" s="777">
        <v>1820</v>
      </c>
    </row>
    <row r="11" spans="1:10" s="752" customFormat="1" ht="13.5" customHeight="1">
      <c r="A11" s="774" t="s">
        <v>1124</v>
      </c>
      <c r="B11" s="775">
        <v>13332</v>
      </c>
      <c r="C11" s="1934">
        <v>8820</v>
      </c>
      <c r="D11" s="1935"/>
      <c r="E11" s="775">
        <v>7685</v>
      </c>
      <c r="F11" s="775">
        <v>5056</v>
      </c>
      <c r="G11" s="778">
        <v>6625</v>
      </c>
      <c r="H11" s="1934">
        <v>2585</v>
      </c>
      <c r="I11" s="1935"/>
      <c r="J11" s="777">
        <v>1820</v>
      </c>
    </row>
    <row r="12" spans="1:10" s="779" customFormat="1" ht="13.5" customHeight="1">
      <c r="A12" s="774" t="s">
        <v>1122</v>
      </c>
      <c r="B12" s="775">
        <v>15756</v>
      </c>
      <c r="C12" s="1934">
        <v>10103</v>
      </c>
      <c r="D12" s="1935"/>
      <c r="E12" s="775">
        <v>7685</v>
      </c>
      <c r="F12" s="775">
        <v>5056</v>
      </c>
      <c r="G12" s="778">
        <v>7233</v>
      </c>
      <c r="H12" s="1934">
        <v>2585</v>
      </c>
      <c r="I12" s="1935"/>
      <c r="J12" s="777">
        <v>1820</v>
      </c>
    </row>
    <row r="13" spans="1:10" s="779" customFormat="1" ht="13.5" customHeight="1">
      <c r="A13" s="774" t="s">
        <v>1121</v>
      </c>
      <c r="B13" s="775">
        <v>15756</v>
      </c>
      <c r="C13" s="1934">
        <v>10103</v>
      </c>
      <c r="D13" s="1935"/>
      <c r="E13" s="775">
        <v>11045</v>
      </c>
      <c r="F13" s="775">
        <v>5428</v>
      </c>
      <c r="G13" s="778">
        <v>7233</v>
      </c>
      <c r="H13" s="1934">
        <v>2585</v>
      </c>
      <c r="I13" s="1935"/>
      <c r="J13" s="777">
        <v>1820</v>
      </c>
    </row>
    <row r="14" spans="1:10" s="779" customFormat="1" ht="13.5" customHeight="1">
      <c r="A14" s="774" t="s">
        <v>1120</v>
      </c>
      <c r="B14" s="775">
        <v>26966</v>
      </c>
      <c r="C14" s="1934">
        <v>19208</v>
      </c>
      <c r="D14" s="1935"/>
      <c r="E14" s="775">
        <v>11045</v>
      </c>
      <c r="F14" s="775">
        <v>9645</v>
      </c>
      <c r="G14" s="778">
        <v>14136</v>
      </c>
      <c r="H14" s="1934">
        <v>2585</v>
      </c>
      <c r="I14" s="1935"/>
      <c r="J14" s="777">
        <v>1820</v>
      </c>
    </row>
    <row r="15" spans="1:10" s="779" customFormat="1" ht="13.5" customHeight="1">
      <c r="A15" s="774" t="s">
        <v>1127</v>
      </c>
      <c r="B15" s="775">
        <v>34936</v>
      </c>
      <c r="C15" s="1934">
        <v>17514</v>
      </c>
      <c r="D15" s="1935"/>
      <c r="E15" s="775">
        <v>19648</v>
      </c>
      <c r="F15" s="775">
        <v>18400</v>
      </c>
      <c r="G15" s="778">
        <v>13734</v>
      </c>
      <c r="H15" s="1934">
        <v>5068</v>
      </c>
      <c r="I15" s="1935"/>
      <c r="J15" s="777">
        <v>2168</v>
      </c>
    </row>
    <row r="16" spans="1:10" s="779" customFormat="1" ht="13.5" customHeight="1">
      <c r="A16" s="774" t="s">
        <v>1125</v>
      </c>
      <c r="B16" s="775">
        <v>37624</v>
      </c>
      <c r="C16" s="1934">
        <v>17514</v>
      </c>
      <c r="D16" s="1935"/>
      <c r="E16" s="775">
        <v>19648</v>
      </c>
      <c r="F16" s="775">
        <v>18400</v>
      </c>
      <c r="G16" s="778">
        <v>13734</v>
      </c>
      <c r="H16" s="1934">
        <v>5068</v>
      </c>
      <c r="I16" s="1935"/>
      <c r="J16" s="777">
        <v>2168</v>
      </c>
    </row>
    <row r="17" spans="1:10" s="779" customFormat="1" ht="13.5" customHeight="1">
      <c r="A17" s="774" t="s">
        <v>1126</v>
      </c>
      <c r="B17" s="775">
        <v>62798</v>
      </c>
      <c r="C17" s="1934">
        <v>28886</v>
      </c>
      <c r="D17" s="1935"/>
      <c r="E17" s="775">
        <v>25716</v>
      </c>
      <c r="F17" s="775">
        <v>23989</v>
      </c>
      <c r="G17" s="778">
        <v>25548</v>
      </c>
      <c r="H17" s="1934">
        <v>5893</v>
      </c>
      <c r="I17" s="1935"/>
      <c r="J17" s="777">
        <v>2168</v>
      </c>
    </row>
    <row r="18" spans="1:10" s="779" customFormat="1" ht="13.5" customHeight="1" thickBot="1">
      <c r="A18" s="780" t="s">
        <v>291</v>
      </c>
      <c r="B18" s="781">
        <v>93630</v>
      </c>
      <c r="C18" s="1952">
        <v>37806</v>
      </c>
      <c r="D18" s="1953"/>
      <c r="E18" s="781">
        <v>24157</v>
      </c>
      <c r="F18" s="781">
        <v>20435</v>
      </c>
      <c r="G18" s="783">
        <v>29138</v>
      </c>
      <c r="H18" s="1952">
        <v>8010</v>
      </c>
      <c r="I18" s="1953"/>
      <c r="J18" s="782">
        <v>3848</v>
      </c>
    </row>
    <row r="19" spans="1:10" s="892" customFormat="1" ht="30.75" customHeight="1" thickBot="1">
      <c r="A19" s="886" t="s">
        <v>182</v>
      </c>
      <c r="B19" s="890" t="s">
        <v>765</v>
      </c>
      <c r="C19" s="890" t="s">
        <v>1139</v>
      </c>
      <c r="D19" s="891" t="s">
        <v>1131</v>
      </c>
      <c r="E19" s="891" t="s">
        <v>1135</v>
      </c>
      <c r="F19" s="891" t="s">
        <v>1136</v>
      </c>
      <c r="G19" s="890" t="s">
        <v>260</v>
      </c>
      <c r="H19" s="890" t="s">
        <v>1138</v>
      </c>
      <c r="I19" s="890" t="s">
        <v>1140</v>
      </c>
      <c r="J19" s="890" t="s">
        <v>1138</v>
      </c>
    </row>
    <row r="20" spans="1:10" s="779" customFormat="1" ht="13.5" customHeight="1">
      <c r="A20" s="867" t="s">
        <v>281</v>
      </c>
      <c r="B20" s="784">
        <v>5806</v>
      </c>
      <c r="C20" s="784">
        <v>8095</v>
      </c>
      <c r="D20" s="784">
        <v>3033</v>
      </c>
      <c r="E20" s="784">
        <v>5464</v>
      </c>
      <c r="F20" s="784">
        <v>2078</v>
      </c>
      <c r="G20" s="784">
        <v>7764</v>
      </c>
      <c r="H20" s="785">
        <v>1098</v>
      </c>
      <c r="I20" s="785">
        <v>514</v>
      </c>
      <c r="J20" s="784">
        <v>696</v>
      </c>
    </row>
    <row r="21" spans="1:10" s="779" customFormat="1" ht="13.5" customHeight="1">
      <c r="A21" s="270" t="s">
        <v>292</v>
      </c>
      <c r="B21" s="775">
        <v>5936</v>
      </c>
      <c r="C21" s="775">
        <v>9286</v>
      </c>
      <c r="D21" s="775">
        <v>3033</v>
      </c>
      <c r="E21" s="775">
        <v>5464</v>
      </c>
      <c r="F21" s="775">
        <v>2078</v>
      </c>
      <c r="G21" s="775">
        <v>8095</v>
      </c>
      <c r="H21" s="775">
        <v>1098</v>
      </c>
      <c r="I21" s="775">
        <v>443</v>
      </c>
      <c r="J21" s="775">
        <v>696</v>
      </c>
    </row>
    <row r="22" spans="1:10" s="779" customFormat="1" ht="13.5" customHeight="1">
      <c r="A22" s="270" t="s">
        <v>282</v>
      </c>
      <c r="B22" s="775">
        <v>7352</v>
      </c>
      <c r="C22" s="775">
        <v>10762</v>
      </c>
      <c r="D22" s="775">
        <v>3304</v>
      </c>
      <c r="E22" s="775">
        <v>7765</v>
      </c>
      <c r="F22" s="775">
        <v>2608</v>
      </c>
      <c r="G22" s="775">
        <v>8590</v>
      </c>
      <c r="H22" s="775">
        <v>1404</v>
      </c>
      <c r="I22" s="775">
        <v>638</v>
      </c>
      <c r="J22" s="775">
        <v>696</v>
      </c>
    </row>
    <row r="23" spans="1:10" s="779" customFormat="1" ht="13.5" customHeight="1">
      <c r="A23" s="270" t="s">
        <v>293</v>
      </c>
      <c r="B23" s="775">
        <v>9015</v>
      </c>
      <c r="C23" s="775">
        <v>13735</v>
      </c>
      <c r="D23" s="775">
        <v>4060</v>
      </c>
      <c r="E23" s="775">
        <v>7765</v>
      </c>
      <c r="F23" s="775">
        <v>2608</v>
      </c>
      <c r="G23" s="775">
        <v>8590</v>
      </c>
      <c r="H23" s="775" t="s">
        <v>672</v>
      </c>
      <c r="I23" s="775" t="s">
        <v>672</v>
      </c>
      <c r="J23" s="775">
        <v>696</v>
      </c>
    </row>
    <row r="24" spans="1:10" s="779" customFormat="1" ht="13.5" customHeight="1">
      <c r="A24" s="270" t="s">
        <v>283</v>
      </c>
      <c r="B24" s="775">
        <v>10183</v>
      </c>
      <c r="C24" s="775">
        <v>13818</v>
      </c>
      <c r="D24" s="775">
        <v>3587</v>
      </c>
      <c r="E24" s="775">
        <v>7765</v>
      </c>
      <c r="F24" s="775">
        <v>2608</v>
      </c>
      <c r="G24" s="775">
        <v>8590</v>
      </c>
      <c r="H24" s="775">
        <v>1098</v>
      </c>
      <c r="I24" s="775">
        <v>514</v>
      </c>
      <c r="J24" s="775">
        <v>696</v>
      </c>
    </row>
    <row r="25" spans="1:10" s="779" customFormat="1" ht="13.5" customHeight="1">
      <c r="A25" s="270" t="s">
        <v>280</v>
      </c>
      <c r="B25" s="775">
        <v>11576</v>
      </c>
      <c r="C25" s="775">
        <v>19258</v>
      </c>
      <c r="D25" s="775">
        <v>4130</v>
      </c>
      <c r="E25" s="775">
        <v>10124</v>
      </c>
      <c r="F25" s="775">
        <v>3033</v>
      </c>
      <c r="G25" s="775">
        <v>11245</v>
      </c>
      <c r="H25" s="775">
        <v>1498</v>
      </c>
      <c r="I25" s="775">
        <v>638</v>
      </c>
      <c r="J25" s="775">
        <v>698</v>
      </c>
    </row>
    <row r="26" spans="1:10" s="779" customFormat="1" ht="13.5" customHeight="1">
      <c r="A26" s="270" t="s">
        <v>279</v>
      </c>
      <c r="B26" s="775">
        <v>17570</v>
      </c>
      <c r="C26" s="775">
        <v>23706</v>
      </c>
      <c r="D26" s="775">
        <v>6100</v>
      </c>
      <c r="E26" s="775">
        <v>15277</v>
      </c>
      <c r="F26" s="775">
        <v>3033</v>
      </c>
      <c r="G26" s="775">
        <v>11375</v>
      </c>
      <c r="H26" s="775">
        <v>1498</v>
      </c>
      <c r="I26" s="775">
        <v>803</v>
      </c>
      <c r="J26" s="775">
        <v>850</v>
      </c>
    </row>
    <row r="27" spans="1:10" s="779" customFormat="1" ht="13.5" customHeight="1">
      <c r="A27" s="270" t="s">
        <v>312</v>
      </c>
      <c r="B27" s="775">
        <v>36160</v>
      </c>
      <c r="C27" s="775" t="s">
        <v>256</v>
      </c>
      <c r="D27" s="775">
        <v>50300</v>
      </c>
      <c r="E27" s="775" t="s">
        <v>256</v>
      </c>
      <c r="F27" s="775">
        <v>6626</v>
      </c>
      <c r="G27" s="775" t="s">
        <v>672</v>
      </c>
      <c r="H27" s="775" t="s">
        <v>672</v>
      </c>
      <c r="I27" s="775" t="s">
        <v>799</v>
      </c>
      <c r="J27" s="775" t="s">
        <v>799</v>
      </c>
    </row>
    <row r="28" spans="1:10" s="779" customFormat="1" ht="13.5" customHeight="1" thickBot="1">
      <c r="A28" s="547" t="s">
        <v>313</v>
      </c>
      <c r="B28" s="781">
        <v>22344</v>
      </c>
      <c r="C28" s="781">
        <v>67112</v>
      </c>
      <c r="D28" s="781">
        <v>22896</v>
      </c>
      <c r="E28" s="781" t="s">
        <v>256</v>
      </c>
      <c r="F28" s="781" t="s">
        <v>256</v>
      </c>
      <c r="G28" s="781"/>
      <c r="H28" s="781"/>
      <c r="I28" s="781"/>
      <c r="J28" s="781"/>
    </row>
    <row r="29" spans="1:10" s="779" customFormat="1" ht="13.5" customHeight="1">
      <c r="A29" s="868" t="s">
        <v>204</v>
      </c>
      <c r="B29" s="784">
        <v>4270</v>
      </c>
      <c r="C29" s="784">
        <v>5876</v>
      </c>
      <c r="D29" s="784">
        <v>2608</v>
      </c>
      <c r="E29" s="784">
        <v>6774</v>
      </c>
      <c r="F29" s="784">
        <v>2006</v>
      </c>
      <c r="G29" s="784">
        <v>3162</v>
      </c>
      <c r="H29" s="784">
        <v>1074</v>
      </c>
      <c r="I29" s="784">
        <v>933</v>
      </c>
      <c r="J29" s="784" t="s">
        <v>672</v>
      </c>
    </row>
    <row r="30" spans="1:10" s="779" customFormat="1" ht="13.5" customHeight="1">
      <c r="A30" s="852" t="s">
        <v>202</v>
      </c>
      <c r="B30" s="775">
        <v>2041</v>
      </c>
      <c r="C30" s="775">
        <v>5380</v>
      </c>
      <c r="D30" s="775">
        <v>1758</v>
      </c>
      <c r="E30" s="775" t="s">
        <v>672</v>
      </c>
      <c r="F30" s="775">
        <v>1782</v>
      </c>
      <c r="G30" s="775">
        <v>3162</v>
      </c>
      <c r="H30" s="775" t="s">
        <v>672</v>
      </c>
      <c r="I30" s="775" t="s">
        <v>672</v>
      </c>
      <c r="J30" s="775">
        <v>138</v>
      </c>
    </row>
    <row r="31" spans="1:10" s="779" customFormat="1" ht="13.5" customHeight="1">
      <c r="A31" s="852" t="s">
        <v>388</v>
      </c>
      <c r="B31" s="775">
        <v>1758</v>
      </c>
      <c r="C31" s="775" t="s">
        <v>672</v>
      </c>
      <c r="D31" s="775">
        <v>2844</v>
      </c>
      <c r="E31" s="775" t="s">
        <v>672</v>
      </c>
      <c r="F31" s="775">
        <v>1898</v>
      </c>
      <c r="G31" s="775">
        <v>4272</v>
      </c>
      <c r="H31" s="775" t="s">
        <v>672</v>
      </c>
      <c r="I31" s="775" t="s">
        <v>672</v>
      </c>
      <c r="J31" s="775">
        <v>138</v>
      </c>
    </row>
    <row r="32" spans="1:10" s="779" customFormat="1" ht="13.5" customHeight="1">
      <c r="A32" s="852" t="s">
        <v>203</v>
      </c>
      <c r="B32" s="775">
        <v>7682</v>
      </c>
      <c r="C32" s="775" t="s">
        <v>672</v>
      </c>
      <c r="D32" s="775">
        <v>3375</v>
      </c>
      <c r="E32" s="775">
        <v>6360</v>
      </c>
      <c r="F32" s="775">
        <v>2077</v>
      </c>
      <c r="G32" s="775">
        <v>7765</v>
      </c>
      <c r="H32" s="775" t="s">
        <v>672</v>
      </c>
      <c r="I32" s="775" t="s">
        <v>799</v>
      </c>
      <c r="J32" s="775">
        <v>696</v>
      </c>
    </row>
    <row r="33" spans="1:10" s="779" customFormat="1" ht="13.5" customHeight="1">
      <c r="A33" s="852" t="s">
        <v>205</v>
      </c>
      <c r="B33" s="775">
        <v>9287</v>
      </c>
      <c r="C33" s="775" t="s">
        <v>799</v>
      </c>
      <c r="D33" s="775">
        <v>2726</v>
      </c>
      <c r="E33" s="775">
        <v>6844</v>
      </c>
      <c r="F33" s="775">
        <v>2218</v>
      </c>
      <c r="G33" s="775" t="s">
        <v>672</v>
      </c>
      <c r="H33" s="775" t="s">
        <v>672</v>
      </c>
      <c r="I33" s="775" t="s">
        <v>672</v>
      </c>
      <c r="J33" s="775" t="s">
        <v>799</v>
      </c>
    </row>
    <row r="34" spans="1:10" s="779" customFormat="1" ht="13.5" customHeight="1">
      <c r="A34" s="852" t="s">
        <v>206</v>
      </c>
      <c r="B34" s="775">
        <v>6773</v>
      </c>
      <c r="C34" s="775" t="s">
        <v>799</v>
      </c>
      <c r="D34" s="775">
        <v>2726</v>
      </c>
      <c r="E34" s="775">
        <v>6844</v>
      </c>
      <c r="F34" s="775">
        <v>2218</v>
      </c>
      <c r="G34" s="775" t="s">
        <v>672</v>
      </c>
      <c r="H34" s="775" t="s">
        <v>672</v>
      </c>
      <c r="I34" s="775" t="s">
        <v>672</v>
      </c>
      <c r="J34" s="775">
        <v>508</v>
      </c>
    </row>
    <row r="35" spans="1:10" s="779" customFormat="1" ht="13.5" customHeight="1">
      <c r="A35" s="852" t="s">
        <v>207</v>
      </c>
      <c r="B35" s="775">
        <v>8095</v>
      </c>
      <c r="C35" s="775">
        <v>11942</v>
      </c>
      <c r="D35" s="775">
        <v>3375</v>
      </c>
      <c r="E35" s="775">
        <v>8095</v>
      </c>
      <c r="F35" s="775">
        <v>2184</v>
      </c>
      <c r="G35" s="775">
        <v>11092</v>
      </c>
      <c r="H35" s="775">
        <v>1250</v>
      </c>
      <c r="I35" s="775">
        <v>608</v>
      </c>
      <c r="J35" s="775">
        <v>696</v>
      </c>
    </row>
    <row r="36" spans="1:10" s="779" customFormat="1" ht="13.5" customHeight="1">
      <c r="A36" s="852" t="s">
        <v>208</v>
      </c>
      <c r="B36" s="775">
        <v>14242</v>
      </c>
      <c r="C36" s="775">
        <v>19614</v>
      </c>
      <c r="D36" s="775">
        <v>4968</v>
      </c>
      <c r="E36" s="775">
        <v>9924</v>
      </c>
      <c r="F36" s="775">
        <v>3033</v>
      </c>
      <c r="G36" s="775" t="s">
        <v>256</v>
      </c>
      <c r="H36" s="775" t="s">
        <v>256</v>
      </c>
      <c r="I36" s="775" t="s">
        <v>256</v>
      </c>
      <c r="J36" s="775" t="s">
        <v>256</v>
      </c>
    </row>
    <row r="37" spans="1:10" s="779" customFormat="1" ht="13.5" customHeight="1">
      <c r="A37" s="852" t="s">
        <v>294</v>
      </c>
      <c r="B37" s="775" t="s">
        <v>256</v>
      </c>
      <c r="C37" s="775" t="s">
        <v>256</v>
      </c>
      <c r="D37" s="775" t="s">
        <v>256</v>
      </c>
      <c r="E37" s="775" t="s">
        <v>256</v>
      </c>
      <c r="F37" s="775" t="s">
        <v>256</v>
      </c>
      <c r="G37" s="775" t="s">
        <v>256</v>
      </c>
      <c r="H37" s="775" t="s">
        <v>256</v>
      </c>
      <c r="I37" s="775" t="s">
        <v>256</v>
      </c>
      <c r="J37" s="775" t="s">
        <v>256</v>
      </c>
    </row>
    <row r="38" spans="1:10" s="779" customFormat="1" ht="13.5" customHeight="1" thickBot="1">
      <c r="A38" s="547" t="s">
        <v>295</v>
      </c>
      <c r="B38" s="787">
        <v>3588</v>
      </c>
      <c r="C38" s="787" t="s">
        <v>256</v>
      </c>
      <c r="D38" s="787" t="s">
        <v>256</v>
      </c>
      <c r="E38" s="787" t="s">
        <v>256</v>
      </c>
      <c r="F38" s="787">
        <v>2053</v>
      </c>
      <c r="G38" s="787" t="s">
        <v>256</v>
      </c>
      <c r="H38" s="787" t="s">
        <v>256</v>
      </c>
      <c r="I38" s="787" t="s">
        <v>256</v>
      </c>
      <c r="J38" s="787" t="s">
        <v>256</v>
      </c>
    </row>
    <row r="39" spans="1:10" s="752" customFormat="1" ht="43.5" customHeight="1" thickBot="1">
      <c r="A39" s="884" t="s">
        <v>182</v>
      </c>
      <c r="B39" s="884" t="s">
        <v>260</v>
      </c>
      <c r="C39" s="884" t="s">
        <v>257</v>
      </c>
      <c r="D39" s="884" t="s">
        <v>258</v>
      </c>
      <c r="E39" s="885" t="s">
        <v>259</v>
      </c>
      <c r="F39" s="1925" t="s">
        <v>760</v>
      </c>
      <c r="G39" s="1926"/>
      <c r="H39" s="1930" t="s">
        <v>764</v>
      </c>
      <c r="I39" s="1931"/>
      <c r="J39" s="884" t="s">
        <v>1143</v>
      </c>
    </row>
    <row r="40" spans="1:10" s="779" customFormat="1" ht="13.5" customHeight="1">
      <c r="A40" s="788" t="s">
        <v>761</v>
      </c>
      <c r="B40" s="789">
        <v>3163</v>
      </c>
      <c r="C40" s="790" t="s">
        <v>256</v>
      </c>
      <c r="D40" s="790">
        <v>4697</v>
      </c>
      <c r="E40" s="786">
        <v>3505</v>
      </c>
      <c r="F40" s="791">
        <v>2042</v>
      </c>
      <c r="G40" s="792"/>
      <c r="H40" s="793">
        <v>1628</v>
      </c>
      <c r="I40" s="794"/>
      <c r="J40" s="789" t="s">
        <v>256</v>
      </c>
    </row>
    <row r="41" spans="1:10" s="779" customFormat="1" ht="13.5" customHeight="1">
      <c r="A41" s="795" t="s">
        <v>762</v>
      </c>
      <c r="B41" s="796">
        <v>3163</v>
      </c>
      <c r="C41" s="775" t="s">
        <v>256</v>
      </c>
      <c r="D41" s="797">
        <v>6360</v>
      </c>
      <c r="E41" s="407">
        <v>3788</v>
      </c>
      <c r="F41" s="798">
        <v>2042</v>
      </c>
      <c r="G41" s="799"/>
      <c r="H41" s="800">
        <v>1782</v>
      </c>
      <c r="I41" s="801"/>
      <c r="J41" s="796" t="s">
        <v>256</v>
      </c>
    </row>
    <row r="42" spans="1:10" s="779" customFormat="1" ht="13.5" customHeight="1" thickBot="1">
      <c r="A42" s="872" t="s">
        <v>763</v>
      </c>
      <c r="B42" s="873">
        <v>3375</v>
      </c>
      <c r="C42" s="781" t="s">
        <v>256</v>
      </c>
      <c r="D42" s="874">
        <v>9924</v>
      </c>
      <c r="E42" s="875">
        <v>5380</v>
      </c>
      <c r="F42" s="876">
        <v>3092</v>
      </c>
      <c r="G42" s="877"/>
      <c r="H42" s="878">
        <v>2324</v>
      </c>
      <c r="I42" s="879"/>
      <c r="J42" s="873" t="s">
        <v>256</v>
      </c>
    </row>
    <row r="43" spans="1:10" s="802" customFormat="1" ht="29.25" customHeight="1" thickBot="1">
      <c r="A43" s="893" t="s">
        <v>182</v>
      </c>
      <c r="B43" s="893" t="s">
        <v>260</v>
      </c>
      <c r="C43" s="893" t="s">
        <v>257</v>
      </c>
      <c r="D43" s="893" t="s">
        <v>258</v>
      </c>
      <c r="E43" s="894" t="s">
        <v>259</v>
      </c>
      <c r="F43" s="1925" t="s">
        <v>760</v>
      </c>
      <c r="G43" s="1926"/>
      <c r="H43" s="1925" t="s">
        <v>1142</v>
      </c>
      <c r="I43" s="1926"/>
      <c r="J43" s="893" t="s">
        <v>1143</v>
      </c>
    </row>
    <row r="44" spans="1:10" s="803" customFormat="1" ht="13.5" customHeight="1">
      <c r="A44" s="880" t="s">
        <v>1141</v>
      </c>
      <c r="B44" s="881">
        <v>3162</v>
      </c>
      <c r="C44" s="881">
        <v>1722</v>
      </c>
      <c r="D44" s="881" t="s">
        <v>672</v>
      </c>
      <c r="E44" s="881">
        <v>3304</v>
      </c>
      <c r="F44" s="1954">
        <v>685</v>
      </c>
      <c r="G44" s="1955"/>
      <c r="H44" s="882" t="s">
        <v>672</v>
      </c>
      <c r="I44" s="883"/>
      <c r="J44" s="881" t="s">
        <v>672</v>
      </c>
    </row>
    <row r="45" spans="1:10" s="869" customFormat="1" ht="13.5" customHeight="1">
      <c r="A45" s="870" t="s">
        <v>586</v>
      </c>
      <c r="B45" s="775" t="s">
        <v>672</v>
      </c>
      <c r="C45" s="775" t="s">
        <v>672</v>
      </c>
      <c r="D45" s="775">
        <v>11375</v>
      </c>
      <c r="E45" s="775">
        <v>10124</v>
      </c>
      <c r="F45" s="1956">
        <v>4200</v>
      </c>
      <c r="G45" s="1957"/>
      <c r="H45" s="1940">
        <v>5876</v>
      </c>
      <c r="I45" s="1941"/>
      <c r="J45" s="775"/>
    </row>
    <row r="46" spans="1:10" s="869" customFormat="1" ht="13.5" customHeight="1">
      <c r="A46" s="870" t="s">
        <v>587</v>
      </c>
      <c r="B46" s="775" t="s">
        <v>672</v>
      </c>
      <c r="C46" s="775" t="s">
        <v>672</v>
      </c>
      <c r="D46" s="775">
        <v>14573</v>
      </c>
      <c r="E46" s="775" t="s">
        <v>672</v>
      </c>
      <c r="F46" s="1956">
        <v>3930</v>
      </c>
      <c r="G46" s="1957"/>
      <c r="H46" s="1940">
        <v>5876</v>
      </c>
      <c r="I46" s="1941"/>
      <c r="J46" s="775"/>
    </row>
    <row r="47" spans="1:10" s="869" customFormat="1" ht="13.5" customHeight="1">
      <c r="A47" s="870" t="s">
        <v>588</v>
      </c>
      <c r="B47" s="781" t="s">
        <v>672</v>
      </c>
      <c r="C47" s="781" t="s">
        <v>672</v>
      </c>
      <c r="D47" s="781">
        <v>25630</v>
      </c>
      <c r="E47" s="781" t="s">
        <v>672</v>
      </c>
      <c r="F47" s="901"/>
      <c r="G47" s="877"/>
      <c r="H47" s="1940">
        <v>20095</v>
      </c>
      <c r="I47" s="1941"/>
      <c r="J47" s="781"/>
    </row>
    <row r="48" spans="1:10" s="779" customFormat="1" ht="13.5" customHeight="1" thickBot="1">
      <c r="A48" s="871" t="s">
        <v>311</v>
      </c>
      <c r="B48" s="862">
        <v>11576</v>
      </c>
      <c r="C48" s="862">
        <v>20343</v>
      </c>
      <c r="D48" s="862">
        <v>31046</v>
      </c>
      <c r="E48" s="862" t="s">
        <v>256</v>
      </c>
      <c r="F48" s="1950">
        <v>5747</v>
      </c>
      <c r="G48" s="1951"/>
      <c r="H48" s="1950">
        <v>20095</v>
      </c>
      <c r="I48" s="1951"/>
      <c r="J48" s="862">
        <v>76110</v>
      </c>
    </row>
    <row r="49" spans="1:10" s="779" customFormat="1" ht="43.5" thickBot="1">
      <c r="A49" s="895" t="s">
        <v>182</v>
      </c>
      <c r="B49" s="895" t="s">
        <v>474</v>
      </c>
      <c r="C49" s="895" t="s">
        <v>257</v>
      </c>
      <c r="D49" s="895" t="s">
        <v>765</v>
      </c>
      <c r="E49" s="896" t="s">
        <v>77</v>
      </c>
      <c r="F49" s="897" t="s">
        <v>105</v>
      </c>
      <c r="G49" s="895" t="s">
        <v>352</v>
      </c>
      <c r="H49" s="898" t="s">
        <v>104</v>
      </c>
      <c r="I49" s="1925" t="s">
        <v>766</v>
      </c>
      <c r="J49" s="1926"/>
    </row>
    <row r="50" spans="1:10" s="811" customFormat="1" ht="13.5" customHeight="1">
      <c r="A50" s="804" t="s">
        <v>164</v>
      </c>
      <c r="B50" s="805">
        <v>48922</v>
      </c>
      <c r="C50" s="805">
        <v>6360</v>
      </c>
      <c r="D50" s="805">
        <v>11860</v>
      </c>
      <c r="E50" s="805">
        <v>2750</v>
      </c>
      <c r="F50" s="806">
        <v>1605</v>
      </c>
      <c r="G50" s="807">
        <v>2183</v>
      </c>
      <c r="H50" s="808">
        <v>850</v>
      </c>
      <c r="I50" s="809">
        <v>73856</v>
      </c>
      <c r="J50" s="810"/>
    </row>
    <row r="51" spans="1:10" s="779" customFormat="1" ht="13.5" customHeight="1">
      <c r="A51" s="774" t="s">
        <v>261</v>
      </c>
      <c r="B51" s="812">
        <v>34350</v>
      </c>
      <c r="C51" s="812">
        <v>4342</v>
      </c>
      <c r="D51" s="812">
        <v>14726</v>
      </c>
      <c r="E51" s="812">
        <v>2950</v>
      </c>
      <c r="F51" s="812">
        <v>1180</v>
      </c>
      <c r="G51" s="812">
        <v>3033</v>
      </c>
      <c r="H51" s="812">
        <v>1180</v>
      </c>
      <c r="I51" s="813">
        <v>47530</v>
      </c>
      <c r="J51" s="814"/>
    </row>
    <row r="52" spans="1:10" s="779" customFormat="1" ht="13.5" customHeight="1">
      <c r="A52" s="815" t="s">
        <v>284</v>
      </c>
      <c r="B52" s="812">
        <v>31730</v>
      </c>
      <c r="C52" s="812">
        <v>4342</v>
      </c>
      <c r="D52" s="812">
        <v>13564</v>
      </c>
      <c r="E52" s="812">
        <v>2950</v>
      </c>
      <c r="F52" s="812">
        <v>1156</v>
      </c>
      <c r="G52" s="812">
        <v>3033</v>
      </c>
      <c r="H52" s="812">
        <v>1156</v>
      </c>
      <c r="I52" s="816" t="s">
        <v>672</v>
      </c>
      <c r="J52" s="814"/>
    </row>
    <row r="53" spans="1:10" s="779" customFormat="1" ht="13.5" customHeight="1">
      <c r="A53" s="774" t="s">
        <v>263</v>
      </c>
      <c r="B53" s="817">
        <v>40770</v>
      </c>
      <c r="C53" s="817">
        <v>4342</v>
      </c>
      <c r="D53" s="817">
        <v>20662</v>
      </c>
      <c r="E53" s="817">
        <v>2950</v>
      </c>
      <c r="F53" s="817">
        <v>1180</v>
      </c>
      <c r="G53" s="817">
        <v>3033</v>
      </c>
      <c r="H53" s="817">
        <v>1652</v>
      </c>
      <c r="I53" s="818">
        <v>59047</v>
      </c>
      <c r="J53" s="819"/>
    </row>
    <row r="54" spans="1:10" s="779" customFormat="1" ht="13.5" customHeight="1">
      <c r="A54" s="774" t="s">
        <v>285</v>
      </c>
      <c r="B54" s="817">
        <v>33394</v>
      </c>
      <c r="C54" s="817">
        <v>4342</v>
      </c>
      <c r="D54" s="817">
        <v>13818</v>
      </c>
      <c r="E54" s="817">
        <v>2950</v>
      </c>
      <c r="F54" s="817">
        <v>1180</v>
      </c>
      <c r="G54" s="817">
        <v>3033</v>
      </c>
      <c r="H54" s="817">
        <v>1368</v>
      </c>
      <c r="I54" s="820" t="s">
        <v>672</v>
      </c>
      <c r="J54" s="819"/>
    </row>
    <row r="55" spans="1:10" s="779" customFormat="1" ht="13.5" customHeight="1">
      <c r="A55" s="774" t="s">
        <v>264</v>
      </c>
      <c r="B55" s="817">
        <v>82930</v>
      </c>
      <c r="C55" s="817">
        <v>12355</v>
      </c>
      <c r="D55" s="817">
        <v>34350</v>
      </c>
      <c r="E55" s="817">
        <v>7350</v>
      </c>
      <c r="F55" s="817" t="s">
        <v>799</v>
      </c>
      <c r="G55" s="817">
        <v>4614</v>
      </c>
      <c r="H55" s="817">
        <v>2750</v>
      </c>
      <c r="I55" s="820" t="s">
        <v>672</v>
      </c>
      <c r="J55" s="821"/>
    </row>
    <row r="56" spans="1:10" s="779" customFormat="1" ht="13.5" customHeight="1">
      <c r="A56" s="774" t="s">
        <v>286</v>
      </c>
      <c r="B56" s="817">
        <v>90246</v>
      </c>
      <c r="C56" s="817">
        <v>12355</v>
      </c>
      <c r="D56" s="817">
        <v>39034</v>
      </c>
      <c r="E56" s="817">
        <v>7350</v>
      </c>
      <c r="F56" s="817" t="s">
        <v>799</v>
      </c>
      <c r="G56" s="817">
        <v>4614</v>
      </c>
      <c r="H56" s="817">
        <v>2950</v>
      </c>
      <c r="I56" s="820" t="s">
        <v>672</v>
      </c>
      <c r="J56" s="821"/>
    </row>
    <row r="57" spans="1:10" s="779" customFormat="1" ht="13.5" customHeight="1">
      <c r="A57" s="774" t="s">
        <v>265</v>
      </c>
      <c r="B57" s="817">
        <v>89350</v>
      </c>
      <c r="C57" s="817">
        <v>12355</v>
      </c>
      <c r="D57" s="817">
        <v>36875</v>
      </c>
      <c r="E57" s="817">
        <v>7350</v>
      </c>
      <c r="F57" s="817" t="s">
        <v>799</v>
      </c>
      <c r="G57" s="817">
        <v>4614</v>
      </c>
      <c r="H57" s="817">
        <v>2856</v>
      </c>
      <c r="I57" s="820" t="s">
        <v>672</v>
      </c>
      <c r="J57" s="821"/>
    </row>
    <row r="58" spans="1:10" s="779" customFormat="1" ht="13.5" customHeight="1">
      <c r="A58" s="780" t="s">
        <v>102</v>
      </c>
      <c r="B58" s="822">
        <v>101880</v>
      </c>
      <c r="C58" s="822">
        <v>12355</v>
      </c>
      <c r="D58" s="822">
        <v>42244</v>
      </c>
      <c r="E58" s="822">
        <v>7350</v>
      </c>
      <c r="F58" s="822" t="s">
        <v>672</v>
      </c>
      <c r="G58" s="822">
        <v>4614</v>
      </c>
      <c r="H58" s="822">
        <v>3033</v>
      </c>
      <c r="I58" s="823" t="s">
        <v>672</v>
      </c>
      <c r="J58" s="824"/>
    </row>
    <row r="59" spans="1:10" s="779" customFormat="1" ht="13.5" customHeight="1">
      <c r="A59" s="780" t="s">
        <v>266</v>
      </c>
      <c r="B59" s="822">
        <v>139340</v>
      </c>
      <c r="C59" s="822">
        <v>24756</v>
      </c>
      <c r="D59" s="822">
        <v>54575</v>
      </c>
      <c r="E59" s="822">
        <v>9698</v>
      </c>
      <c r="F59" s="822">
        <v>7162</v>
      </c>
      <c r="G59" s="822">
        <v>7352</v>
      </c>
      <c r="H59" s="822">
        <v>4612</v>
      </c>
      <c r="I59" s="823" t="s">
        <v>672</v>
      </c>
      <c r="J59" s="824"/>
    </row>
    <row r="60" spans="1:10" s="779" customFormat="1" ht="13.5" customHeight="1" thickBot="1">
      <c r="A60" s="825" t="s">
        <v>103</v>
      </c>
      <c r="B60" s="826">
        <v>187560</v>
      </c>
      <c r="C60" s="826">
        <v>24756</v>
      </c>
      <c r="D60" s="826">
        <v>56392</v>
      </c>
      <c r="E60" s="826">
        <v>9698</v>
      </c>
      <c r="F60" s="826">
        <v>8580</v>
      </c>
      <c r="G60" s="826">
        <v>7352</v>
      </c>
      <c r="H60" s="826">
        <v>3859</v>
      </c>
      <c r="I60" s="827" t="s">
        <v>799</v>
      </c>
      <c r="J60" s="828"/>
    </row>
    <row r="61" spans="1:10" s="779" customFormat="1" ht="13.5" customHeight="1" thickTop="1">
      <c r="A61" s="829" t="s">
        <v>101</v>
      </c>
      <c r="B61" s="830">
        <v>54858</v>
      </c>
      <c r="C61" s="830">
        <v>3374</v>
      </c>
      <c r="D61" s="830">
        <v>11576</v>
      </c>
      <c r="E61" s="830">
        <v>2690</v>
      </c>
      <c r="F61" s="830">
        <v>933</v>
      </c>
      <c r="G61" s="830">
        <v>2183</v>
      </c>
      <c r="H61" s="830">
        <v>909</v>
      </c>
      <c r="I61" s="831">
        <v>63638</v>
      </c>
      <c r="J61" s="832"/>
    </row>
    <row r="62" spans="1:10" s="779" customFormat="1" ht="13.5" customHeight="1">
      <c r="A62" s="833" t="s">
        <v>267</v>
      </c>
      <c r="B62" s="812">
        <v>24756</v>
      </c>
      <c r="C62" s="812">
        <v>3374</v>
      </c>
      <c r="D62" s="812">
        <v>10348</v>
      </c>
      <c r="E62" s="812">
        <v>2690</v>
      </c>
      <c r="F62" s="812">
        <v>1015</v>
      </c>
      <c r="G62" s="812">
        <v>2183</v>
      </c>
      <c r="H62" s="812">
        <v>885</v>
      </c>
      <c r="I62" s="834">
        <v>35907</v>
      </c>
      <c r="J62" s="814"/>
    </row>
    <row r="63" spans="1:10" s="779" customFormat="1" ht="13.5" customHeight="1">
      <c r="A63" s="774" t="s">
        <v>268</v>
      </c>
      <c r="B63" s="817">
        <v>25380</v>
      </c>
      <c r="C63" s="817">
        <v>3374</v>
      </c>
      <c r="D63" s="817">
        <v>10608</v>
      </c>
      <c r="E63" s="817">
        <v>2690</v>
      </c>
      <c r="F63" s="817">
        <v>933</v>
      </c>
      <c r="G63" s="817">
        <v>2183</v>
      </c>
      <c r="H63" s="817">
        <v>944</v>
      </c>
      <c r="I63" s="835">
        <v>40096</v>
      </c>
      <c r="J63" s="819"/>
    </row>
    <row r="64" spans="1:10" s="779" customFormat="1" ht="13.5" customHeight="1">
      <c r="A64" s="774" t="s">
        <v>269</v>
      </c>
      <c r="B64" s="817">
        <v>25380</v>
      </c>
      <c r="C64" s="817">
        <v>3374</v>
      </c>
      <c r="D64" s="817">
        <v>11092</v>
      </c>
      <c r="E64" s="817">
        <v>2690</v>
      </c>
      <c r="F64" s="817">
        <v>933</v>
      </c>
      <c r="G64" s="817">
        <v>2183</v>
      </c>
      <c r="H64" s="817">
        <v>944</v>
      </c>
      <c r="I64" s="835">
        <v>40934</v>
      </c>
      <c r="J64" s="819"/>
    </row>
    <row r="65" spans="1:10" s="779" customFormat="1" ht="13.5" customHeight="1">
      <c r="A65" s="774" t="s">
        <v>270</v>
      </c>
      <c r="B65" s="817">
        <v>63070</v>
      </c>
      <c r="C65" s="817">
        <v>9698</v>
      </c>
      <c r="D65" s="817">
        <v>26220</v>
      </c>
      <c r="E65" s="817">
        <v>5876</v>
      </c>
      <c r="F65" s="817">
        <v>1628</v>
      </c>
      <c r="G65" s="817">
        <v>3375</v>
      </c>
      <c r="H65" s="817">
        <v>2136</v>
      </c>
      <c r="I65" s="835">
        <v>85845</v>
      </c>
      <c r="J65" s="819"/>
    </row>
    <row r="66" spans="1:10" s="779" customFormat="1" ht="13.5" customHeight="1">
      <c r="A66" s="774" t="s">
        <v>271</v>
      </c>
      <c r="B66" s="817">
        <v>69690</v>
      </c>
      <c r="C66" s="817">
        <v>9698</v>
      </c>
      <c r="D66" s="817">
        <v>29488</v>
      </c>
      <c r="E66" s="817">
        <v>5876</v>
      </c>
      <c r="F66" s="817">
        <v>1628</v>
      </c>
      <c r="G66" s="817">
        <v>3375</v>
      </c>
      <c r="H66" s="817">
        <v>2254</v>
      </c>
      <c r="I66" s="835">
        <v>106318</v>
      </c>
      <c r="J66" s="819"/>
    </row>
    <row r="67" spans="1:10" s="779" customFormat="1" ht="13.5" customHeight="1">
      <c r="A67" s="774" t="s">
        <v>272</v>
      </c>
      <c r="B67" s="817">
        <v>175926</v>
      </c>
      <c r="C67" s="817">
        <v>9698</v>
      </c>
      <c r="D67" s="817">
        <v>33394</v>
      </c>
      <c r="E67" s="817">
        <v>5876</v>
      </c>
      <c r="F67" s="817">
        <v>1628</v>
      </c>
      <c r="G67" s="817">
        <v>3375</v>
      </c>
      <c r="H67" s="817">
        <v>2254</v>
      </c>
      <c r="I67" s="835">
        <v>260920</v>
      </c>
      <c r="J67" s="819"/>
    </row>
    <row r="68" spans="1:10" s="779" customFormat="1" ht="13.5" customHeight="1">
      <c r="A68" s="774" t="s">
        <v>273</v>
      </c>
      <c r="B68" s="817">
        <v>68698</v>
      </c>
      <c r="C68" s="817">
        <v>9698</v>
      </c>
      <c r="D68" s="817">
        <v>28296</v>
      </c>
      <c r="E68" s="817">
        <v>5876</v>
      </c>
      <c r="F68" s="817">
        <v>1628</v>
      </c>
      <c r="G68" s="817">
        <v>3375</v>
      </c>
      <c r="H68" s="817">
        <v>2384</v>
      </c>
      <c r="I68" s="835">
        <v>120832</v>
      </c>
      <c r="J68" s="819"/>
    </row>
    <row r="69" spans="1:10" s="779" customFormat="1" ht="13.5" customHeight="1">
      <c r="A69" s="774" t="s">
        <v>274</v>
      </c>
      <c r="B69" s="817">
        <v>78399</v>
      </c>
      <c r="C69" s="817">
        <v>9698</v>
      </c>
      <c r="D69" s="817">
        <v>32284</v>
      </c>
      <c r="E69" s="817">
        <v>5876</v>
      </c>
      <c r="F69" s="817">
        <v>2148</v>
      </c>
      <c r="G69" s="817">
        <v>3375</v>
      </c>
      <c r="H69" s="817">
        <v>2396</v>
      </c>
      <c r="I69" s="820">
        <v>112194</v>
      </c>
      <c r="J69" s="819"/>
    </row>
    <row r="70" spans="1:10" s="779" customFormat="1" ht="13.5" customHeight="1">
      <c r="A70" s="780" t="s">
        <v>275</v>
      </c>
      <c r="B70" s="822">
        <v>107179</v>
      </c>
      <c r="C70" s="822">
        <v>18986</v>
      </c>
      <c r="D70" s="822">
        <v>44108</v>
      </c>
      <c r="E70" s="822">
        <v>7350</v>
      </c>
      <c r="F70" s="822">
        <v>2856</v>
      </c>
      <c r="G70" s="822">
        <v>5806</v>
      </c>
      <c r="H70" s="822">
        <v>3092</v>
      </c>
      <c r="I70" s="823">
        <v>233687</v>
      </c>
      <c r="J70" s="836"/>
    </row>
    <row r="71" spans="1:10" s="779" customFormat="1" ht="13.5" customHeight="1" thickBot="1">
      <c r="A71" s="825" t="s">
        <v>276</v>
      </c>
      <c r="B71" s="826">
        <v>184920</v>
      </c>
      <c r="C71" s="826">
        <v>18986</v>
      </c>
      <c r="D71" s="826">
        <v>43282</v>
      </c>
      <c r="E71" s="826">
        <v>7350</v>
      </c>
      <c r="F71" s="826">
        <v>2856</v>
      </c>
      <c r="G71" s="826">
        <v>5806</v>
      </c>
      <c r="H71" s="826">
        <v>2808</v>
      </c>
      <c r="I71" s="827">
        <v>261275</v>
      </c>
      <c r="J71" s="837"/>
    </row>
    <row r="72" spans="1:10" s="779" customFormat="1" ht="13.5" customHeight="1" thickBot="1" thickTop="1">
      <c r="A72" s="825" t="s">
        <v>100</v>
      </c>
      <c r="B72" s="826">
        <v>175088</v>
      </c>
      <c r="C72" s="826">
        <v>26644</v>
      </c>
      <c r="D72" s="826">
        <v>72620</v>
      </c>
      <c r="E72" s="826">
        <v>10124</v>
      </c>
      <c r="F72" s="826">
        <v>6360</v>
      </c>
      <c r="G72" s="826">
        <v>6360</v>
      </c>
      <c r="H72" s="826">
        <v>7350</v>
      </c>
      <c r="I72" s="838">
        <v>397190</v>
      </c>
      <c r="J72" s="839"/>
    </row>
    <row r="73" spans="1:10" s="779" customFormat="1" ht="13.5" customHeight="1" thickBot="1" thickTop="1">
      <c r="A73" s="840" t="s">
        <v>277</v>
      </c>
      <c r="B73" s="841" t="s">
        <v>672</v>
      </c>
      <c r="C73" s="841">
        <v>2868</v>
      </c>
      <c r="D73" s="842">
        <v>4968</v>
      </c>
      <c r="E73" s="843" t="s">
        <v>672</v>
      </c>
      <c r="F73" s="1948" t="s">
        <v>800</v>
      </c>
      <c r="G73" s="1949"/>
      <c r="H73" s="843">
        <v>850</v>
      </c>
      <c r="I73" s="844">
        <v>14242</v>
      </c>
      <c r="J73" s="845"/>
    </row>
    <row r="74" spans="1:10" s="779" customFormat="1" ht="30.75" customHeight="1" thickBot="1" thickTop="1">
      <c r="A74" s="899" t="s">
        <v>182</v>
      </c>
      <c r="B74" s="899" t="s">
        <v>201</v>
      </c>
      <c r="C74" s="899" t="s">
        <v>290</v>
      </c>
      <c r="D74" s="899" t="s">
        <v>289</v>
      </c>
      <c r="E74" s="900" t="s">
        <v>78</v>
      </c>
      <c r="F74" s="1947" t="s">
        <v>811</v>
      </c>
      <c r="G74" s="1947"/>
      <c r="H74" s="1942" t="s">
        <v>809</v>
      </c>
      <c r="I74" s="1943"/>
      <c r="J74" s="893" t="s">
        <v>797</v>
      </c>
    </row>
    <row r="75" spans="1:10" s="779" customFormat="1" ht="13.5" customHeight="1">
      <c r="A75" s="846" t="s">
        <v>199</v>
      </c>
      <c r="B75" s="847" t="s">
        <v>801</v>
      </c>
      <c r="C75" s="847">
        <v>6844</v>
      </c>
      <c r="D75" s="847">
        <v>6502</v>
      </c>
      <c r="E75" s="848">
        <v>2844</v>
      </c>
      <c r="F75" s="1944" t="s">
        <v>803</v>
      </c>
      <c r="G75" s="1945"/>
      <c r="H75" s="1944">
        <v>4696</v>
      </c>
      <c r="I75" s="1945"/>
      <c r="J75" s="812">
        <v>2785</v>
      </c>
    </row>
    <row r="76" spans="1:10" s="779" customFormat="1" ht="13.5" customHeight="1">
      <c r="A76" s="849" t="s">
        <v>200</v>
      </c>
      <c r="B76" s="850" t="s">
        <v>802</v>
      </c>
      <c r="C76" s="850">
        <v>9982</v>
      </c>
      <c r="D76" s="850">
        <v>9770</v>
      </c>
      <c r="E76" s="851">
        <v>4060</v>
      </c>
      <c r="F76" s="1940" t="s">
        <v>804</v>
      </c>
      <c r="G76" s="1941"/>
      <c r="H76" s="1940">
        <v>6714</v>
      </c>
      <c r="I76" s="1941"/>
      <c r="J76" s="822">
        <v>3434</v>
      </c>
    </row>
    <row r="77" spans="1:10" s="779" customFormat="1" ht="13.5" customHeight="1">
      <c r="A77" s="852" t="s">
        <v>287</v>
      </c>
      <c r="B77" s="853" t="s">
        <v>805</v>
      </c>
      <c r="C77" s="853">
        <v>4200</v>
      </c>
      <c r="D77" s="853">
        <v>4200</v>
      </c>
      <c r="E77" s="854">
        <v>2750</v>
      </c>
      <c r="F77" s="1940" t="s">
        <v>807</v>
      </c>
      <c r="G77" s="1941"/>
      <c r="H77" s="1940" t="s">
        <v>810</v>
      </c>
      <c r="I77" s="1941"/>
      <c r="J77" s="817">
        <v>2526</v>
      </c>
    </row>
    <row r="78" spans="1:10" s="779" customFormat="1" ht="13.5" customHeight="1">
      <c r="A78" s="846" t="s">
        <v>288</v>
      </c>
      <c r="B78" s="853" t="s">
        <v>806</v>
      </c>
      <c r="C78" s="853">
        <v>4484</v>
      </c>
      <c r="D78" s="853">
        <v>4342</v>
      </c>
      <c r="E78" s="854">
        <v>2750</v>
      </c>
      <c r="F78" s="1940" t="s">
        <v>808</v>
      </c>
      <c r="G78" s="1941"/>
      <c r="H78" s="1940" t="s">
        <v>810</v>
      </c>
      <c r="I78" s="1941"/>
      <c r="J78" s="817">
        <v>2526</v>
      </c>
    </row>
    <row r="79" spans="1:10" s="779" customFormat="1" ht="13.5" customHeight="1">
      <c r="A79" s="846" t="s">
        <v>798</v>
      </c>
      <c r="B79" s="855" t="s">
        <v>812</v>
      </c>
      <c r="C79" s="855">
        <v>5039</v>
      </c>
      <c r="D79" s="855">
        <v>5935</v>
      </c>
      <c r="E79" s="856">
        <v>2750</v>
      </c>
      <c r="F79" s="1940" t="s">
        <v>808</v>
      </c>
      <c r="G79" s="1941"/>
      <c r="H79" s="1940" t="s">
        <v>810</v>
      </c>
      <c r="I79" s="1941"/>
      <c r="J79" s="812">
        <v>2526</v>
      </c>
    </row>
    <row r="80" spans="1:10" s="779" customFormat="1" ht="13.5" customHeight="1" thickBot="1">
      <c r="A80" s="857" t="s">
        <v>796</v>
      </c>
      <c r="B80" s="858" t="s">
        <v>672</v>
      </c>
      <c r="C80" s="858">
        <v>5039</v>
      </c>
      <c r="D80" s="858">
        <v>5935</v>
      </c>
      <c r="E80" s="859">
        <v>12284</v>
      </c>
      <c r="F80" s="860" t="s">
        <v>672</v>
      </c>
      <c r="G80" s="861"/>
      <c r="H80" s="1950">
        <v>3788</v>
      </c>
      <c r="I80" s="1951"/>
      <c r="J80" s="862">
        <v>3220</v>
      </c>
    </row>
    <row r="81" spans="1:10" ht="17.25">
      <c r="A81" s="42" t="s">
        <v>1137</v>
      </c>
      <c r="B81" s="42" t="s">
        <v>79</v>
      </c>
      <c r="C81" s="863"/>
      <c r="D81" s="863"/>
      <c r="E81" s="863"/>
      <c r="F81" s="863"/>
      <c r="G81" s="863"/>
      <c r="H81" s="43"/>
      <c r="I81" s="43"/>
      <c r="J81" s="73"/>
    </row>
    <row r="82" spans="1:10" ht="17.25">
      <c r="A82" s="1946" t="s">
        <v>297</v>
      </c>
      <c r="B82" s="1946"/>
      <c r="C82" s="1946"/>
      <c r="D82" s="1946"/>
      <c r="E82" s="1946"/>
      <c r="F82" s="1946"/>
      <c r="G82" s="1946"/>
      <c r="H82" s="1946"/>
      <c r="I82" s="1946"/>
      <c r="J82" s="1946"/>
    </row>
    <row r="83" spans="1:10" s="40" customFormat="1" ht="15">
      <c r="A83" s="32"/>
      <c r="B83" s="32"/>
      <c r="C83" s="32"/>
      <c r="D83" s="32"/>
      <c r="E83" s="32"/>
      <c r="F83" s="32"/>
      <c r="G83" s="32"/>
      <c r="H83" s="32"/>
      <c r="I83" s="32"/>
      <c r="J83" s="32"/>
    </row>
  </sheetData>
  <sheetProtection/>
  <mergeCells count="52">
    <mergeCell ref="H45:I45"/>
    <mergeCell ref="H46:I46"/>
    <mergeCell ref="H47:I47"/>
    <mergeCell ref="H48:I48"/>
    <mergeCell ref="F48:G48"/>
    <mergeCell ref="F44:G44"/>
    <mergeCell ref="F45:G45"/>
    <mergeCell ref="F46:G46"/>
    <mergeCell ref="C15:D15"/>
    <mergeCell ref="C16:D16"/>
    <mergeCell ref="C17:D17"/>
    <mergeCell ref="C18:D18"/>
    <mergeCell ref="H15:I15"/>
    <mergeCell ref="H16:I16"/>
    <mergeCell ref="H17:I17"/>
    <mergeCell ref="H18:I18"/>
    <mergeCell ref="H10:I10"/>
    <mergeCell ref="H11:I11"/>
    <mergeCell ref="H12:I12"/>
    <mergeCell ref="H13:I13"/>
    <mergeCell ref="H14:I14"/>
    <mergeCell ref="C13:D13"/>
    <mergeCell ref="C14:D14"/>
    <mergeCell ref="A82:J82"/>
    <mergeCell ref="F74:G74"/>
    <mergeCell ref="F73:G73"/>
    <mergeCell ref="F75:G75"/>
    <mergeCell ref="F76:G76"/>
    <mergeCell ref="F77:G77"/>
    <mergeCell ref="F78:G78"/>
    <mergeCell ref="H76:I76"/>
    <mergeCell ref="H80:I80"/>
    <mergeCell ref="I49:J49"/>
    <mergeCell ref="A2:J2"/>
    <mergeCell ref="C9:D9"/>
    <mergeCell ref="H9:I9"/>
    <mergeCell ref="F79:G79"/>
    <mergeCell ref="H74:I74"/>
    <mergeCell ref="H75:I75"/>
    <mergeCell ref="H77:I77"/>
    <mergeCell ref="H78:I78"/>
    <mergeCell ref="H79:I79"/>
    <mergeCell ref="F43:G43"/>
    <mergeCell ref="H43:I43"/>
    <mergeCell ref="A1:J1"/>
    <mergeCell ref="A3:J3"/>
    <mergeCell ref="A5:J5"/>
    <mergeCell ref="H39:I39"/>
    <mergeCell ref="F39:G39"/>
    <mergeCell ref="C10:D10"/>
    <mergeCell ref="C11:D11"/>
    <mergeCell ref="C12:D12"/>
  </mergeCells>
  <printOptions horizontalCentered="1" verticalCentered="1"/>
  <pageMargins left="0" right="0.1968503937007874" top="0" bottom="0" header="0" footer="0"/>
  <pageSetup horizontalDpi="600" verticalDpi="600" orientation="portrait" paperSize="9" scale="60" r:id="rId1"/>
  <headerFooter alignWithMargins="0">
    <oddFooter>&amp;Rстр. 5 из 8</oddFooter>
  </headerFooter>
  <rowBreaks count="2" manualBreakCount="2">
    <brk id="82" max="9" man="1"/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Электроагрегат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XTreme</cp:lastModifiedBy>
  <cp:lastPrinted>2017-03-21T09:11:12Z</cp:lastPrinted>
  <dcterms:created xsi:type="dcterms:W3CDTF">2004-04-15T12:11:44Z</dcterms:created>
  <dcterms:modified xsi:type="dcterms:W3CDTF">2017-06-07T05:25:05Z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